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5" yWindow="-165" windowWidth="15570" windowHeight="11100" tabRatio="794" firstSheet="3" activeTab="4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Титульный" sheetId="17" r:id="rId6"/>
    <sheet name="Национальные пректы" sheetId="18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'!$D$2:$D$190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'!$A$1:$BC$165</definedName>
  </definedNames>
  <calcPr calcId="162913"/>
</workbook>
</file>

<file path=xl/calcChain.xml><?xml version="1.0" encoding="utf-8"?>
<calcChain xmlns="http://schemas.openxmlformats.org/spreadsheetml/2006/main">
  <c r="O35" i="14" l="1"/>
  <c r="O36" i="14"/>
  <c r="O37" i="14"/>
  <c r="O38" i="14"/>
  <c r="O28" i="14"/>
  <c r="O29" i="14"/>
  <c r="O30" i="14"/>
  <c r="O31" i="14"/>
  <c r="O32" i="14"/>
  <c r="O34" i="14"/>
  <c r="O27" i="14"/>
  <c r="O9" i="14"/>
  <c r="O10" i="14"/>
  <c r="O11" i="14"/>
  <c r="O12" i="14"/>
  <c r="O13" i="14"/>
  <c r="O14" i="14"/>
  <c r="O15" i="14"/>
  <c r="O16" i="14"/>
  <c r="O17" i="14"/>
  <c r="O19" i="14"/>
  <c r="O20" i="14"/>
  <c r="O21" i="14"/>
  <c r="O23" i="14"/>
  <c r="AT95" i="13" l="1"/>
  <c r="Z77" i="13"/>
  <c r="W77" i="13"/>
  <c r="Z71" i="13"/>
  <c r="N142" i="13" l="1"/>
  <c r="K142" i="13"/>
  <c r="D30" i="14" l="1"/>
  <c r="D29" i="14"/>
  <c r="D28" i="14"/>
  <c r="D27" i="14" l="1"/>
  <c r="W28" i="13" l="1"/>
  <c r="L18" i="18"/>
  <c r="E38" i="14"/>
  <c r="E37" i="14"/>
  <c r="E36" i="14"/>
  <c r="E35" i="14"/>
  <c r="E34" i="14"/>
  <c r="E32" i="14"/>
  <c r="E31" i="14"/>
  <c r="E30" i="14"/>
  <c r="E29" i="14"/>
  <c r="E28" i="14"/>
  <c r="E27" i="14"/>
  <c r="E26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AP23" i="14"/>
  <c r="D23" i="14"/>
  <c r="AP22" i="14"/>
  <c r="D22" i="14"/>
  <c r="D20" i="14"/>
  <c r="D19" i="14"/>
  <c r="N101" i="13"/>
  <c r="N100" i="13" s="1"/>
  <c r="N84" i="13"/>
  <c r="T84" i="13"/>
  <c r="Z84" i="13"/>
  <c r="K84" i="13"/>
  <c r="Q84" i="13"/>
  <c r="W84" i="13"/>
  <c r="AE84" i="13"/>
  <c r="AW84" i="13"/>
  <c r="AM84" i="13"/>
  <c r="AJ84" i="13"/>
  <c r="AT84" i="13"/>
  <c r="AO84" i="13"/>
  <c r="AY84" i="13"/>
  <c r="AZ84" i="13"/>
  <c r="AR84" i="13"/>
  <c r="AH84" i="13"/>
  <c r="AC84" i="13"/>
  <c r="X84" i="13"/>
  <c r="U84" i="13"/>
  <c r="R84" i="13"/>
  <c r="O84" i="13"/>
  <c r="L84" i="13"/>
  <c r="I84" i="13"/>
  <c r="H84" i="13"/>
  <c r="AV84" i="13"/>
  <c r="AU84" i="13"/>
  <c r="F85" i="13"/>
  <c r="E85" i="13"/>
  <c r="F84" i="13" l="1"/>
  <c r="E84" i="13"/>
  <c r="G84" i="13" l="1"/>
  <c r="D21" i="14" l="1"/>
  <c r="L19" i="18"/>
  <c r="L14" i="18"/>
  <c r="AY45" i="13"/>
  <c r="E47" i="13"/>
  <c r="E46" i="13"/>
  <c r="D37" i="14" l="1"/>
  <c r="D36" i="14"/>
  <c r="D35" i="14"/>
  <c r="D34" i="14"/>
  <c r="AY35" i="13" l="1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R57" i="13"/>
  <c r="AS57" i="13"/>
  <c r="AT57" i="13"/>
  <c r="AU57" i="13"/>
  <c r="AV57" i="13"/>
  <c r="AW57" i="13"/>
  <c r="AX57" i="13"/>
  <c r="AY57" i="13"/>
  <c r="AZ57" i="13"/>
  <c r="BA57" i="13"/>
  <c r="E102" i="13"/>
  <c r="F102" i="13"/>
  <c r="L22" i="18"/>
  <c r="G22" i="18"/>
  <c r="L21" i="18"/>
  <c r="G21" i="18"/>
  <c r="E19" i="18"/>
  <c r="G18" i="18"/>
  <c r="L17" i="18"/>
  <c r="F14" i="18"/>
  <c r="E14" i="18"/>
  <c r="E12" i="18"/>
  <c r="E11" i="18"/>
  <c r="AP21" i="14"/>
  <c r="AP20" i="14"/>
  <c r="AP19" i="14"/>
  <c r="AP18" i="14"/>
  <c r="AP17" i="14"/>
  <c r="AP16" i="14"/>
  <c r="AP15" i="14"/>
  <c r="F21" i="14"/>
  <c r="F20" i="14"/>
  <c r="F19" i="14"/>
  <c r="F18" i="14"/>
  <c r="F17" i="14"/>
  <c r="F16" i="14"/>
  <c r="F15" i="14"/>
  <c r="E9" i="18" l="1"/>
  <c r="F11" i="18"/>
  <c r="F12" i="18"/>
  <c r="F19" i="18"/>
  <c r="G19" i="18" s="1"/>
  <c r="G12" i="18"/>
  <c r="G11" i="18"/>
  <c r="G14" i="18"/>
  <c r="F32" i="14"/>
  <c r="F31" i="14"/>
  <c r="F30" i="14"/>
  <c r="F29" i="14"/>
  <c r="F28" i="14"/>
  <c r="F27" i="14"/>
  <c r="F26" i="14"/>
  <c r="F14" i="14"/>
  <c r="F13" i="14"/>
  <c r="F12" i="14"/>
  <c r="F11" i="14"/>
  <c r="F10" i="14"/>
  <c r="F9" i="14"/>
  <c r="AP9" i="14"/>
  <c r="AP10" i="14"/>
  <c r="AP11" i="14"/>
  <c r="AP12" i="14"/>
  <c r="AP13" i="14"/>
  <c r="AP14" i="14"/>
  <c r="AP26" i="14"/>
  <c r="AP27" i="14"/>
  <c r="AP28" i="14"/>
  <c r="AP29" i="14"/>
  <c r="AP30" i="14"/>
  <c r="AP31" i="14"/>
  <c r="AP32" i="14"/>
  <c r="AP34" i="14"/>
  <c r="AP35" i="14"/>
  <c r="AP36" i="14"/>
  <c r="AP37" i="14"/>
  <c r="AP38" i="14"/>
  <c r="AZ91" i="13"/>
  <c r="AH91" i="13"/>
  <c r="AE91" i="13"/>
  <c r="AY91" i="13"/>
  <c r="AW56" i="13"/>
  <c r="AR125" i="13"/>
  <c r="AR120" i="13"/>
  <c r="AR37" i="13"/>
  <c r="AR38" i="13"/>
  <c r="F9" i="18" l="1"/>
  <c r="G9" i="18" s="1"/>
  <c r="AR36" i="13"/>
  <c r="AO45" i="13"/>
  <c r="F38" i="14" l="1"/>
  <c r="W62" i="13"/>
  <c r="AY62" i="13"/>
  <c r="W61" i="13"/>
  <c r="AY61" i="13"/>
  <c r="AJ75" i="13" l="1"/>
  <c r="Z69" i="13"/>
  <c r="Z45" i="13"/>
  <c r="AC125" i="13"/>
  <c r="E95" i="13" l="1"/>
  <c r="F37" i="14" l="1"/>
  <c r="F36" i="14"/>
  <c r="F35" i="14"/>
  <c r="F34" i="14"/>
  <c r="AZ105" i="13"/>
  <c r="AY105" i="13"/>
  <c r="AZ104" i="13"/>
  <c r="AY104" i="13"/>
  <c r="AZ103" i="13"/>
  <c r="AY103" i="13"/>
  <c r="AW105" i="13"/>
  <c r="AV105" i="13"/>
  <c r="AU105" i="13"/>
  <c r="AT105" i="13"/>
  <c r="AW104" i="13"/>
  <c r="AV104" i="13"/>
  <c r="AU104" i="13"/>
  <c r="AT104" i="13"/>
  <c r="AW103" i="13"/>
  <c r="AV103" i="13"/>
  <c r="AU103" i="13"/>
  <c r="AT103" i="13"/>
  <c r="AR105" i="13"/>
  <c r="AQ105" i="13"/>
  <c r="AP105" i="13"/>
  <c r="AO105" i="13"/>
  <c r="AR104" i="13"/>
  <c r="AQ104" i="13"/>
  <c r="AP104" i="13"/>
  <c r="AO104" i="13"/>
  <c r="AR103" i="13"/>
  <c r="AQ103" i="13"/>
  <c r="AP103" i="13"/>
  <c r="AO103" i="13"/>
  <c r="AM105" i="13"/>
  <c r="AL105" i="13"/>
  <c r="AK105" i="13"/>
  <c r="AJ105" i="13"/>
  <c r="AM104" i="13"/>
  <c r="AL104" i="13"/>
  <c r="AK104" i="13"/>
  <c r="AJ104" i="13"/>
  <c r="AM103" i="13"/>
  <c r="AL103" i="13"/>
  <c r="AK103" i="13"/>
  <c r="AJ103" i="13"/>
  <c r="AC105" i="13"/>
  <c r="AB105" i="13"/>
  <c r="AA105" i="13"/>
  <c r="Z105" i="13"/>
  <c r="AC104" i="13"/>
  <c r="AB104" i="13"/>
  <c r="AA104" i="13"/>
  <c r="Z104" i="13"/>
  <c r="AC103" i="13"/>
  <c r="AB103" i="13"/>
  <c r="AA103" i="13"/>
  <c r="Z103" i="13"/>
  <c r="AH105" i="13"/>
  <c r="AG105" i="13"/>
  <c r="AF105" i="13"/>
  <c r="AE105" i="13"/>
  <c r="AH104" i="13"/>
  <c r="AG104" i="13"/>
  <c r="AF104" i="13"/>
  <c r="AE104" i="13"/>
  <c r="AH103" i="13"/>
  <c r="AG103" i="13"/>
  <c r="AF103" i="13"/>
  <c r="AE103" i="13"/>
  <c r="AY38" i="13"/>
  <c r="AT38" i="13"/>
  <c r="AO38" i="13"/>
  <c r="AJ38" i="13"/>
  <c r="AE38" i="13"/>
  <c r="Z38" i="13"/>
  <c r="W38" i="13"/>
  <c r="T38" i="13"/>
  <c r="K68" i="13"/>
  <c r="AV149" i="13"/>
  <c r="AU149" i="13"/>
  <c r="AV145" i="13"/>
  <c r="AV151" i="13" s="1"/>
  <c r="AV150" i="13" s="1"/>
  <c r="AU145" i="13"/>
  <c r="AU151" i="13" s="1"/>
  <c r="AU150" i="13" s="1"/>
  <c r="AV144" i="13"/>
  <c r="AU144" i="13"/>
  <c r="G143" i="13"/>
  <c r="G141" i="13" s="1"/>
  <c r="F143" i="13"/>
  <c r="E143" i="13"/>
  <c r="E142" i="13" s="1"/>
  <c r="E140" i="13" s="1"/>
  <c r="E144" i="13" s="1"/>
  <c r="BA142" i="13"/>
  <c r="BA140" i="13" s="1"/>
  <c r="AZ142" i="13"/>
  <c r="AZ140" i="13" s="1"/>
  <c r="AZ144" i="13" s="1"/>
  <c r="AY142" i="13"/>
  <c r="AX142" i="13"/>
  <c r="AW142" i="13"/>
  <c r="AW140" i="13" s="1"/>
  <c r="AW144" i="13" s="1"/>
  <c r="AT142" i="13"/>
  <c r="AT140" i="13" s="1"/>
  <c r="AT144" i="13" s="1"/>
  <c r="AS142" i="13"/>
  <c r="AR142" i="13"/>
  <c r="AO142" i="13"/>
  <c r="AN142" i="13"/>
  <c r="AN140" i="13" s="1"/>
  <c r="AJ142" i="13"/>
  <c r="AI142" i="13"/>
  <c r="AI140" i="13" s="1"/>
  <c r="AH142" i="13"/>
  <c r="AH140" i="13" s="1"/>
  <c r="AH144" i="13" s="1"/>
  <c r="AE142" i="13"/>
  <c r="AE140" i="13" s="1"/>
  <c r="AE144" i="13" s="1"/>
  <c r="AD142" i="13"/>
  <c r="AC142" i="13"/>
  <c r="AC140" i="13" s="1"/>
  <c r="AC144" i="13" s="1"/>
  <c r="Z142" i="13"/>
  <c r="Y142" i="13"/>
  <c r="Y140" i="13" s="1"/>
  <c r="X142" i="13"/>
  <c r="W142" i="13"/>
  <c r="W140" i="13" s="1"/>
  <c r="W144" i="13" s="1"/>
  <c r="V142" i="13"/>
  <c r="V140" i="13" s="1"/>
  <c r="U142" i="13"/>
  <c r="U140" i="13" s="1"/>
  <c r="U144" i="13" s="1"/>
  <c r="T142" i="13"/>
  <c r="S142" i="13"/>
  <c r="S140" i="13" s="1"/>
  <c r="R142" i="13"/>
  <c r="Q142" i="13"/>
  <c r="Q140" i="13" s="1"/>
  <c r="Q144" i="13" s="1"/>
  <c r="P142" i="13"/>
  <c r="O142" i="13"/>
  <c r="O140" i="13" s="1"/>
  <c r="O144" i="13" s="1"/>
  <c r="M142" i="13"/>
  <c r="M140" i="13" s="1"/>
  <c r="L142" i="13"/>
  <c r="L140" i="13" s="1"/>
  <c r="L144" i="13" s="1"/>
  <c r="J142" i="13"/>
  <c r="I142" i="13"/>
  <c r="H142" i="13"/>
  <c r="G142" i="13"/>
  <c r="F142" i="13"/>
  <c r="BA141" i="13"/>
  <c r="AZ141" i="13"/>
  <c r="AZ145" i="13" s="1"/>
  <c r="AZ151" i="13" s="1"/>
  <c r="AZ150" i="13" s="1"/>
  <c r="AY141" i="13"/>
  <c r="AY145" i="13" s="1"/>
  <c r="AY151" i="13" s="1"/>
  <c r="AY150" i="13" s="1"/>
  <c r="AX141" i="13"/>
  <c r="AW141" i="13"/>
  <c r="AW145" i="13" s="1"/>
  <c r="AW151" i="13" s="1"/>
  <c r="AW150" i="13" s="1"/>
  <c r="AT141" i="13"/>
  <c r="AT145" i="13" s="1"/>
  <c r="AT151" i="13" s="1"/>
  <c r="AT150" i="13" s="1"/>
  <c r="AS141" i="13"/>
  <c r="AR141" i="13"/>
  <c r="AR145" i="13" s="1"/>
  <c r="AR151" i="13" s="1"/>
  <c r="AR150" i="13" s="1"/>
  <c r="AQ141" i="13"/>
  <c r="AQ145" i="13" s="1"/>
  <c r="AQ151" i="13" s="1"/>
  <c r="AQ150" i="13" s="1"/>
  <c r="AP141" i="13"/>
  <c r="AP145" i="13" s="1"/>
  <c r="AP151" i="13" s="1"/>
  <c r="AP150" i="13" s="1"/>
  <c r="AO141" i="13"/>
  <c r="AO145" i="13" s="1"/>
  <c r="AO151" i="13" s="1"/>
  <c r="AO150" i="13" s="1"/>
  <c r="AN141" i="13"/>
  <c r="AM141" i="13"/>
  <c r="AM145" i="13" s="1"/>
  <c r="AM151" i="13" s="1"/>
  <c r="AM150" i="13" s="1"/>
  <c r="AL141" i="13"/>
  <c r="AL145" i="13" s="1"/>
  <c r="AL151" i="13" s="1"/>
  <c r="AL150" i="13" s="1"/>
  <c r="AK141" i="13"/>
  <c r="AK145" i="13" s="1"/>
  <c r="AK151" i="13" s="1"/>
  <c r="AK150" i="13" s="1"/>
  <c r="AJ141" i="13"/>
  <c r="AJ145" i="13" s="1"/>
  <c r="AJ151" i="13" s="1"/>
  <c r="AJ150" i="13" s="1"/>
  <c r="AI141" i="13"/>
  <c r="AH141" i="13"/>
  <c r="AH145" i="13" s="1"/>
  <c r="AH151" i="13" s="1"/>
  <c r="AH150" i="13" s="1"/>
  <c r="AG141" i="13"/>
  <c r="AG145" i="13" s="1"/>
  <c r="AG151" i="13" s="1"/>
  <c r="AG150" i="13" s="1"/>
  <c r="AF141" i="13"/>
  <c r="AF145" i="13" s="1"/>
  <c r="AF151" i="13" s="1"/>
  <c r="AF150" i="13" s="1"/>
  <c r="AE141" i="13"/>
  <c r="AE145" i="13" s="1"/>
  <c r="AE151" i="13" s="1"/>
  <c r="AE150" i="13" s="1"/>
  <c r="AD141" i="13"/>
  <c r="AC141" i="13"/>
  <c r="AC145" i="13" s="1"/>
  <c r="AC151" i="13" s="1"/>
  <c r="AC150" i="13" s="1"/>
  <c r="AB141" i="13"/>
  <c r="AB145" i="13" s="1"/>
  <c r="AB151" i="13" s="1"/>
  <c r="AB150" i="13" s="1"/>
  <c r="AA141" i="13"/>
  <c r="AA145" i="13" s="1"/>
  <c r="AA151" i="13" s="1"/>
  <c r="AA150" i="13" s="1"/>
  <c r="Z141" i="13"/>
  <c r="Z145" i="13" s="1"/>
  <c r="Z151" i="13" s="1"/>
  <c r="Z150" i="13" s="1"/>
  <c r="Y141" i="13"/>
  <c r="X141" i="13"/>
  <c r="X145" i="13" s="1"/>
  <c r="X151" i="13" s="1"/>
  <c r="X150" i="13" s="1"/>
  <c r="W141" i="13"/>
  <c r="W145" i="13" s="1"/>
  <c r="W151" i="13" s="1"/>
  <c r="W150" i="13" s="1"/>
  <c r="V141" i="13"/>
  <c r="U141" i="13"/>
  <c r="U145" i="13" s="1"/>
  <c r="U151" i="13" s="1"/>
  <c r="U150" i="13" s="1"/>
  <c r="T141" i="13"/>
  <c r="T145" i="13" s="1"/>
  <c r="T151" i="13" s="1"/>
  <c r="T150" i="13" s="1"/>
  <c r="S141" i="13"/>
  <c r="R141" i="13"/>
  <c r="R145" i="13" s="1"/>
  <c r="R151" i="13" s="1"/>
  <c r="R150" i="13" s="1"/>
  <c r="Q141" i="13"/>
  <c r="Q145" i="13" s="1"/>
  <c r="Q151" i="13" s="1"/>
  <c r="Q150" i="13" s="1"/>
  <c r="P141" i="13"/>
  <c r="O141" i="13"/>
  <c r="O145" i="13" s="1"/>
  <c r="N141" i="13"/>
  <c r="N145" i="13" s="1"/>
  <c r="N151" i="13" s="1"/>
  <c r="N150" i="13" s="1"/>
  <c r="M141" i="13"/>
  <c r="L141" i="13"/>
  <c r="L145" i="13" s="1"/>
  <c r="L151" i="13" s="1"/>
  <c r="L150" i="13" s="1"/>
  <c r="K141" i="13"/>
  <c r="K145" i="13" s="1"/>
  <c r="K151" i="13" s="1"/>
  <c r="K150" i="13" s="1"/>
  <c r="J141" i="13"/>
  <c r="I141" i="13"/>
  <c r="I145" i="13" s="1"/>
  <c r="I151" i="13" s="1"/>
  <c r="I150" i="13" s="1"/>
  <c r="H141" i="13"/>
  <c r="H145" i="13" s="1"/>
  <c r="H151" i="13" s="1"/>
  <c r="H150" i="13" s="1"/>
  <c r="F141" i="13"/>
  <c r="F145" i="13" s="1"/>
  <c r="F151" i="13" s="1"/>
  <c r="F150" i="13" s="1"/>
  <c r="E141" i="13"/>
  <c r="E145" i="13" s="1"/>
  <c r="E151" i="13" s="1"/>
  <c r="E150" i="13" s="1"/>
  <c r="AY140" i="13"/>
  <c r="AY144" i="13" s="1"/>
  <c r="AX140" i="13"/>
  <c r="AS140" i="13"/>
  <c r="AR140" i="13"/>
  <c r="AR144" i="13" s="1"/>
  <c r="AQ140" i="13"/>
  <c r="AQ144" i="13" s="1"/>
  <c r="AP140" i="13"/>
  <c r="AP144" i="13" s="1"/>
  <c r="AO140" i="13"/>
  <c r="AO144" i="13" s="1"/>
  <c r="AM140" i="13"/>
  <c r="AM144" i="13" s="1"/>
  <c r="AL140" i="13"/>
  <c r="AL144" i="13" s="1"/>
  <c r="AK140" i="13"/>
  <c r="AK144" i="13" s="1"/>
  <c r="AJ140" i="13"/>
  <c r="AJ144" i="13" s="1"/>
  <c r="AG140" i="13"/>
  <c r="AG144" i="13" s="1"/>
  <c r="AF140" i="13"/>
  <c r="AF144" i="13" s="1"/>
  <c r="AD140" i="13"/>
  <c r="AB140" i="13"/>
  <c r="AB144" i="13" s="1"/>
  <c r="AA140" i="13"/>
  <c r="AA144" i="13" s="1"/>
  <c r="Z140" i="13"/>
  <c r="Z144" i="13" s="1"/>
  <c r="X140" i="13"/>
  <c r="X144" i="13" s="1"/>
  <c r="T140" i="13"/>
  <c r="T144" i="13" s="1"/>
  <c r="R140" i="13"/>
  <c r="R144" i="13" s="1"/>
  <c r="P140" i="13"/>
  <c r="N140" i="13"/>
  <c r="N144" i="13" s="1"/>
  <c r="K140" i="13"/>
  <c r="K144" i="13" s="1"/>
  <c r="J140" i="13"/>
  <c r="I140" i="13"/>
  <c r="I144" i="13" s="1"/>
  <c r="H140" i="13"/>
  <c r="H144" i="13" s="1"/>
  <c r="G140" i="13"/>
  <c r="F140" i="13"/>
  <c r="F144" i="13" s="1"/>
  <c r="AZ125" i="13"/>
  <c r="AZ124" i="13"/>
  <c r="AY125" i="13"/>
  <c r="AY124" i="13"/>
  <c r="AW125" i="13"/>
  <c r="AW124" i="13"/>
  <c r="AT125" i="13"/>
  <c r="AT124" i="13"/>
  <c r="AR124" i="13"/>
  <c r="AO125" i="13"/>
  <c r="AO124" i="13"/>
  <c r="AM125" i="13"/>
  <c r="AM124" i="13"/>
  <c r="AJ125" i="13"/>
  <c r="AJ124" i="13"/>
  <c r="AH125" i="13"/>
  <c r="AH124" i="13"/>
  <c r="AE125" i="13"/>
  <c r="AE124" i="13"/>
  <c r="AC124" i="13"/>
  <c r="Z125" i="13"/>
  <c r="Z124" i="13"/>
  <c r="X125" i="13"/>
  <c r="X124" i="13"/>
  <c r="W125" i="13"/>
  <c r="W124" i="13"/>
  <c r="U125" i="13"/>
  <c r="U124" i="13"/>
  <c r="T125" i="13"/>
  <c r="T124" i="13"/>
  <c r="R125" i="13"/>
  <c r="R124" i="13"/>
  <c r="Q125" i="13"/>
  <c r="Q124" i="13"/>
  <c r="O125" i="13"/>
  <c r="O124" i="13"/>
  <c r="N125" i="13"/>
  <c r="N124" i="13"/>
  <c r="L125" i="13"/>
  <c r="L124" i="13"/>
  <c r="K125" i="13"/>
  <c r="K124" i="13"/>
  <c r="I125" i="13"/>
  <c r="H125" i="13"/>
  <c r="I124" i="13"/>
  <c r="H124" i="13"/>
  <c r="H123" i="13" s="1"/>
  <c r="I123" i="13"/>
  <c r="G134" i="13"/>
  <c r="F134" i="13"/>
  <c r="E134" i="13"/>
  <c r="G133" i="13"/>
  <c r="F133" i="13"/>
  <c r="E133" i="13"/>
  <c r="BA132" i="13"/>
  <c r="AZ132" i="13"/>
  <c r="AY132" i="13"/>
  <c r="AX132" i="13"/>
  <c r="AW132" i="13"/>
  <c r="AV132" i="13"/>
  <c r="AU132" i="13"/>
  <c r="AT132" i="13"/>
  <c r="AS132" i="13"/>
  <c r="AR132" i="13"/>
  <c r="AO132" i="13"/>
  <c r="AN132" i="13"/>
  <c r="AM132" i="13"/>
  <c r="AL132" i="13"/>
  <c r="AK132" i="13"/>
  <c r="AJ132" i="13"/>
  <c r="AI132" i="13"/>
  <c r="AH132" i="13"/>
  <c r="AG132" i="13"/>
  <c r="AF132" i="13"/>
  <c r="AE132" i="13"/>
  <c r="AD132" i="13"/>
  <c r="AC132" i="13"/>
  <c r="AB132" i="13"/>
  <c r="AA132" i="13"/>
  <c r="Z132" i="13"/>
  <c r="Y132" i="13"/>
  <c r="X132" i="13"/>
  <c r="W132" i="13"/>
  <c r="V132" i="13"/>
  <c r="U132" i="13"/>
  <c r="T132" i="13"/>
  <c r="S132" i="13"/>
  <c r="R132" i="13"/>
  <c r="Q132" i="13"/>
  <c r="P132" i="13"/>
  <c r="O132" i="13"/>
  <c r="N132" i="13"/>
  <c r="M132" i="13"/>
  <c r="L132" i="13"/>
  <c r="K132" i="13"/>
  <c r="J132" i="13"/>
  <c r="I132" i="13"/>
  <c r="H132" i="13"/>
  <c r="G131" i="13"/>
  <c r="F131" i="13"/>
  <c r="E131" i="13"/>
  <c r="G130" i="13"/>
  <c r="F130" i="13"/>
  <c r="E130" i="13"/>
  <c r="BA129" i="13"/>
  <c r="AZ129" i="13"/>
  <c r="AY129" i="13"/>
  <c r="AX129" i="13"/>
  <c r="AW129" i="13"/>
  <c r="AV129" i="13"/>
  <c r="AU129" i="13"/>
  <c r="AT129" i="13"/>
  <c r="AS129" i="13"/>
  <c r="AR129" i="13"/>
  <c r="AO129" i="13"/>
  <c r="AN129" i="13"/>
  <c r="AM129" i="13"/>
  <c r="AL129" i="13"/>
  <c r="AK129" i="13"/>
  <c r="AJ129" i="13"/>
  <c r="AI129" i="13"/>
  <c r="AH129" i="13"/>
  <c r="AG129" i="13"/>
  <c r="AF129" i="13"/>
  <c r="AE129" i="13"/>
  <c r="AD129" i="13"/>
  <c r="AC129" i="13"/>
  <c r="AB129" i="13"/>
  <c r="AA129" i="13"/>
  <c r="Z129" i="13"/>
  <c r="Y129" i="13"/>
  <c r="X129" i="13"/>
  <c r="W129" i="13"/>
  <c r="V129" i="13"/>
  <c r="U129" i="13"/>
  <c r="T129" i="13"/>
  <c r="S129" i="13"/>
  <c r="R129" i="13"/>
  <c r="Q129" i="13"/>
  <c r="P129" i="13"/>
  <c r="O129" i="13"/>
  <c r="N129" i="13"/>
  <c r="M129" i="13"/>
  <c r="L129" i="13"/>
  <c r="K129" i="13"/>
  <c r="J129" i="13"/>
  <c r="I129" i="13"/>
  <c r="H129" i="13"/>
  <c r="F128" i="13"/>
  <c r="E128" i="13"/>
  <c r="F127" i="13"/>
  <c r="E127" i="13"/>
  <c r="BA126" i="13"/>
  <c r="AZ126" i="13"/>
  <c r="AY126" i="13"/>
  <c r="AX126" i="13"/>
  <c r="AW126" i="13"/>
  <c r="AV126" i="13"/>
  <c r="AU126" i="13"/>
  <c r="AT126" i="13"/>
  <c r="AS126" i="13"/>
  <c r="AR126" i="13"/>
  <c r="AO126" i="13"/>
  <c r="AN126" i="13"/>
  <c r="AM126" i="13"/>
  <c r="AL126" i="13"/>
  <c r="AK126" i="13"/>
  <c r="AJ126" i="13"/>
  <c r="AI126" i="13"/>
  <c r="AH126" i="13"/>
  <c r="AG126" i="13"/>
  <c r="AF126" i="13"/>
  <c r="AE126" i="13"/>
  <c r="AD126" i="13"/>
  <c r="AC126" i="13"/>
  <c r="AB126" i="13"/>
  <c r="AA126" i="13"/>
  <c r="Z126" i="13"/>
  <c r="Y126" i="13"/>
  <c r="X126" i="13"/>
  <c r="W126" i="13"/>
  <c r="V126" i="13"/>
  <c r="U126" i="13"/>
  <c r="T126" i="13"/>
  <c r="S126" i="13"/>
  <c r="R126" i="13"/>
  <c r="Q126" i="13"/>
  <c r="P126" i="13"/>
  <c r="O126" i="13"/>
  <c r="N126" i="13"/>
  <c r="M126" i="13"/>
  <c r="L126" i="13"/>
  <c r="K126" i="13"/>
  <c r="J126" i="13"/>
  <c r="I126" i="13"/>
  <c r="H126" i="13"/>
  <c r="BA120" i="13"/>
  <c r="AZ120" i="13"/>
  <c r="AY120" i="13"/>
  <c r="AX120" i="13"/>
  <c r="AW120" i="13"/>
  <c r="AT120" i="13"/>
  <c r="AS120" i="13"/>
  <c r="AQ120" i="13"/>
  <c r="AP120" i="13"/>
  <c r="AO120" i="13"/>
  <c r="AN120" i="13"/>
  <c r="AM120" i="13"/>
  <c r="AL120" i="13"/>
  <c r="AK120" i="13"/>
  <c r="AJ120" i="13"/>
  <c r="AI120" i="13"/>
  <c r="AH120" i="13"/>
  <c r="AG120" i="13"/>
  <c r="AF120" i="13"/>
  <c r="AE120" i="13"/>
  <c r="AD120" i="13"/>
  <c r="AC120" i="13"/>
  <c r="AB120" i="13"/>
  <c r="AA120" i="13"/>
  <c r="Z120" i="13"/>
  <c r="Y120" i="13"/>
  <c r="X120" i="13"/>
  <c r="W120" i="13"/>
  <c r="V120" i="13"/>
  <c r="U120" i="13"/>
  <c r="T120" i="13"/>
  <c r="S120" i="13"/>
  <c r="R120" i="13"/>
  <c r="Q120" i="13"/>
  <c r="P120" i="13"/>
  <c r="O120" i="13"/>
  <c r="N120" i="13"/>
  <c r="M120" i="13"/>
  <c r="L120" i="13"/>
  <c r="K120" i="13"/>
  <c r="J120" i="13"/>
  <c r="I120" i="13"/>
  <c r="H120" i="13"/>
  <c r="AQ119" i="13"/>
  <c r="AP119" i="13"/>
  <c r="AL119" i="13"/>
  <c r="AK119" i="13"/>
  <c r="AG119" i="13"/>
  <c r="AF119" i="13"/>
  <c r="AB119" i="13"/>
  <c r="AA119" i="13"/>
  <c r="F122" i="13"/>
  <c r="E122" i="13"/>
  <c r="E120" i="13" s="1"/>
  <c r="BA121" i="13"/>
  <c r="BA119" i="13" s="1"/>
  <c r="AZ121" i="13"/>
  <c r="AZ119" i="13" s="1"/>
  <c r="AY121" i="13"/>
  <c r="AY119" i="13" s="1"/>
  <c r="AX121" i="13"/>
  <c r="AX119" i="13" s="1"/>
  <c r="AW121" i="13"/>
  <c r="AW119" i="13" s="1"/>
  <c r="AT121" i="13"/>
  <c r="AT119" i="13" s="1"/>
  <c r="AS121" i="13"/>
  <c r="AS119" i="13" s="1"/>
  <c r="AR121" i="13"/>
  <c r="AR119" i="13" s="1"/>
  <c r="AO121" i="13"/>
  <c r="AO119" i="13" s="1"/>
  <c r="AN121" i="13"/>
  <c r="AN119" i="13" s="1"/>
  <c r="AM121" i="13"/>
  <c r="AM119" i="13" s="1"/>
  <c r="AJ121" i="13"/>
  <c r="AJ119" i="13" s="1"/>
  <c r="AI121" i="13"/>
  <c r="AI119" i="13" s="1"/>
  <c r="AH121" i="13"/>
  <c r="AH119" i="13" s="1"/>
  <c r="AE121" i="13"/>
  <c r="AE119" i="13" s="1"/>
  <c r="AD121" i="13"/>
  <c r="AD119" i="13" s="1"/>
  <c r="AC121" i="13"/>
  <c r="AC119" i="13" s="1"/>
  <c r="Z121" i="13"/>
  <c r="Z119" i="13" s="1"/>
  <c r="Y121" i="13"/>
  <c r="Y119" i="13" s="1"/>
  <c r="X121" i="13"/>
  <c r="X119" i="13" s="1"/>
  <c r="W121" i="13"/>
  <c r="W119" i="13" s="1"/>
  <c r="V121" i="13"/>
  <c r="V119" i="13" s="1"/>
  <c r="U121" i="13"/>
  <c r="U119" i="13" s="1"/>
  <c r="T121" i="13"/>
  <c r="T119" i="13" s="1"/>
  <c r="S121" i="13"/>
  <c r="S119" i="13" s="1"/>
  <c r="R121" i="13"/>
  <c r="R119" i="13" s="1"/>
  <c r="Q121" i="13"/>
  <c r="Q119" i="13" s="1"/>
  <c r="P121" i="13"/>
  <c r="P119" i="13" s="1"/>
  <c r="O121" i="13"/>
  <c r="O119" i="13" s="1"/>
  <c r="N121" i="13"/>
  <c r="N119" i="13" s="1"/>
  <c r="M121" i="13"/>
  <c r="M119" i="13" s="1"/>
  <c r="L121" i="13"/>
  <c r="L119" i="13" s="1"/>
  <c r="K121" i="13"/>
  <c r="K119" i="13" s="1"/>
  <c r="J121" i="13"/>
  <c r="J119" i="13" s="1"/>
  <c r="I121" i="13"/>
  <c r="I119" i="13" s="1"/>
  <c r="H121" i="13"/>
  <c r="H119" i="13" s="1"/>
  <c r="Z117" i="13"/>
  <c r="E121" i="13" l="1"/>
  <c r="E119" i="13" s="1"/>
  <c r="G128" i="13"/>
  <c r="F120" i="13"/>
  <c r="G120" i="13" s="1"/>
  <c r="G122" i="13"/>
  <c r="O151" i="13"/>
  <c r="O150" i="13" s="1"/>
  <c r="G132" i="13"/>
  <c r="AM123" i="13"/>
  <c r="AT123" i="13"/>
  <c r="AZ123" i="13"/>
  <c r="G129" i="13"/>
  <c r="E126" i="13"/>
  <c r="F126" i="13"/>
  <c r="F129" i="13"/>
  <c r="K123" i="13"/>
  <c r="L123" i="13"/>
  <c r="O123" i="13"/>
  <c r="Q123" i="13"/>
  <c r="W123" i="13"/>
  <c r="Z123" i="13"/>
  <c r="AC123" i="13"/>
  <c r="AE123" i="13"/>
  <c r="AH123" i="13"/>
  <c r="AJ123" i="13"/>
  <c r="F132" i="13"/>
  <c r="R123" i="13"/>
  <c r="U123" i="13"/>
  <c r="AY123" i="13"/>
  <c r="E129" i="13"/>
  <c r="F124" i="13"/>
  <c r="E125" i="13"/>
  <c r="AR123" i="13"/>
  <c r="E124" i="13"/>
  <c r="F125" i="13"/>
  <c r="E132" i="13"/>
  <c r="N123" i="13"/>
  <c r="T123" i="13"/>
  <c r="X123" i="13"/>
  <c r="AO123" i="13"/>
  <c r="AW123" i="13"/>
  <c r="F121" i="13"/>
  <c r="G126" i="13" l="1"/>
  <c r="E123" i="13"/>
  <c r="F119" i="13"/>
  <c r="G119" i="13" s="1"/>
  <c r="G121" i="13"/>
  <c r="F123" i="13"/>
  <c r="BA116" i="13"/>
  <c r="AZ116" i="13"/>
  <c r="AZ136" i="13" s="1"/>
  <c r="AY116" i="13"/>
  <c r="AY136" i="13" s="1"/>
  <c r="AX116" i="13"/>
  <c r="AW116" i="13"/>
  <c r="AT116" i="13"/>
  <c r="AS116" i="13"/>
  <c r="AR116" i="13"/>
  <c r="AQ116" i="13"/>
  <c r="AP116" i="13"/>
  <c r="AO116" i="13"/>
  <c r="AQ115" i="13"/>
  <c r="AP115" i="13"/>
  <c r="AN116" i="13"/>
  <c r="AM116" i="13"/>
  <c r="AL116" i="13"/>
  <c r="AK116" i="13"/>
  <c r="AJ116" i="13"/>
  <c r="AI116" i="13"/>
  <c r="AH116" i="13"/>
  <c r="AH136" i="13" s="1"/>
  <c r="AG116" i="13"/>
  <c r="AF116" i="13"/>
  <c r="AE116" i="13"/>
  <c r="AD116" i="13"/>
  <c r="AC116" i="13"/>
  <c r="AB116" i="13"/>
  <c r="AA116" i="13"/>
  <c r="Z116" i="13"/>
  <c r="Y116" i="13"/>
  <c r="X116" i="13"/>
  <c r="W116" i="13"/>
  <c r="V116" i="13"/>
  <c r="U116" i="13"/>
  <c r="T116" i="13"/>
  <c r="S116" i="13"/>
  <c r="R116" i="13"/>
  <c r="Q116" i="13"/>
  <c r="P116" i="13"/>
  <c r="O116" i="13"/>
  <c r="N116" i="13"/>
  <c r="M116" i="13"/>
  <c r="L116" i="13"/>
  <c r="K116" i="13"/>
  <c r="J116" i="13"/>
  <c r="I116" i="13"/>
  <c r="H116" i="13"/>
  <c r="AL115" i="13"/>
  <c r="AK115" i="13"/>
  <c r="AG115" i="13"/>
  <c r="AF115" i="13"/>
  <c r="AB115" i="13"/>
  <c r="AA115" i="13"/>
  <c r="Z115" i="13"/>
  <c r="F118" i="13"/>
  <c r="F117" i="13" s="1"/>
  <c r="F115" i="13" s="1"/>
  <c r="E118" i="13"/>
  <c r="E116" i="13" s="1"/>
  <c r="BA117" i="13"/>
  <c r="BA115" i="13" s="1"/>
  <c r="AZ117" i="13"/>
  <c r="AZ115" i="13" s="1"/>
  <c r="AY117" i="13"/>
  <c r="AY115" i="13" s="1"/>
  <c r="AX117" i="13"/>
  <c r="AX115" i="13" s="1"/>
  <c r="AW117" i="13"/>
  <c r="AW115" i="13" s="1"/>
  <c r="AT117" i="13"/>
  <c r="AT115" i="13" s="1"/>
  <c r="AS117" i="13"/>
  <c r="AS115" i="13" s="1"/>
  <c r="AR117" i="13"/>
  <c r="AR115" i="13" s="1"/>
  <c r="AO117" i="13"/>
  <c r="AO115" i="13" s="1"/>
  <c r="AN117" i="13"/>
  <c r="AN115" i="13" s="1"/>
  <c r="AM117" i="13"/>
  <c r="AM115" i="13" s="1"/>
  <c r="AJ117" i="13"/>
  <c r="AJ115" i="13" s="1"/>
  <c r="AI117" i="13"/>
  <c r="AI115" i="13" s="1"/>
  <c r="AH117" i="13"/>
  <c r="AH115" i="13" s="1"/>
  <c r="AE117" i="13"/>
  <c r="AE115" i="13" s="1"/>
  <c r="AD117" i="13"/>
  <c r="AD115" i="13" s="1"/>
  <c r="AC117" i="13"/>
  <c r="AC115" i="13" s="1"/>
  <c r="Y117" i="13"/>
  <c r="Y115" i="13" s="1"/>
  <c r="X117" i="13"/>
  <c r="X115" i="13" s="1"/>
  <c r="W117" i="13"/>
  <c r="W115" i="13" s="1"/>
  <c r="V117" i="13"/>
  <c r="V115" i="13" s="1"/>
  <c r="U117" i="13"/>
  <c r="U115" i="13" s="1"/>
  <c r="T117" i="13"/>
  <c r="T115" i="13" s="1"/>
  <c r="S117" i="13"/>
  <c r="S115" i="13" s="1"/>
  <c r="R117" i="13"/>
  <c r="R115" i="13" s="1"/>
  <c r="Q117" i="13"/>
  <c r="Q115" i="13" s="1"/>
  <c r="P117" i="13"/>
  <c r="P115" i="13" s="1"/>
  <c r="O117" i="13"/>
  <c r="O115" i="13" s="1"/>
  <c r="N117" i="13"/>
  <c r="N115" i="13" s="1"/>
  <c r="M117" i="13"/>
  <c r="M115" i="13" s="1"/>
  <c r="L117" i="13"/>
  <c r="L115" i="13" s="1"/>
  <c r="K117" i="13"/>
  <c r="K115" i="13" s="1"/>
  <c r="J117" i="13"/>
  <c r="J115" i="13" s="1"/>
  <c r="I117" i="13"/>
  <c r="I115" i="13" s="1"/>
  <c r="H117" i="13"/>
  <c r="H115" i="13" s="1"/>
  <c r="Q105" i="13"/>
  <c r="T105" i="13"/>
  <c r="Y105" i="13"/>
  <c r="X105" i="13"/>
  <c r="W105" i="13"/>
  <c r="Y104" i="13"/>
  <c r="X104" i="13"/>
  <c r="W104" i="13"/>
  <c r="V105" i="13"/>
  <c r="U105" i="13"/>
  <c r="V104" i="13"/>
  <c r="V103" i="13" s="1"/>
  <c r="U104" i="13"/>
  <c r="T104" i="13"/>
  <c r="T103" i="13" s="1"/>
  <c r="U103" i="13"/>
  <c r="S105" i="13"/>
  <c r="R105" i="13"/>
  <c r="S104" i="13"/>
  <c r="R104" i="13"/>
  <c r="R103" i="13" s="1"/>
  <c r="Q104" i="13"/>
  <c r="P105" i="13"/>
  <c r="O105" i="13"/>
  <c r="N105" i="13"/>
  <c r="P104" i="13"/>
  <c r="P103" i="13" s="1"/>
  <c r="O104" i="13"/>
  <c r="N104" i="13"/>
  <c r="M105" i="13"/>
  <c r="L105" i="13"/>
  <c r="K105" i="13"/>
  <c r="M104" i="13"/>
  <c r="L104" i="13"/>
  <c r="K104" i="13"/>
  <c r="J105" i="13"/>
  <c r="I105" i="13"/>
  <c r="H105" i="13"/>
  <c r="J104" i="13"/>
  <c r="I104" i="13"/>
  <c r="H104" i="13"/>
  <c r="G114" i="13"/>
  <c r="F114" i="13"/>
  <c r="E114" i="13"/>
  <c r="F113" i="13"/>
  <c r="E113" i="13"/>
  <c r="BA112" i="13"/>
  <c r="AZ112" i="13"/>
  <c r="AY112" i="13"/>
  <c r="AX112" i="13"/>
  <c r="AW112" i="13"/>
  <c r="AV112" i="13"/>
  <c r="AU112" i="13"/>
  <c r="AT112" i="13"/>
  <c r="AS112" i="13"/>
  <c r="AR112" i="13"/>
  <c r="AO112" i="13"/>
  <c r="AN112" i="13"/>
  <c r="AM112" i="13"/>
  <c r="AL112" i="13"/>
  <c r="AK112" i="13"/>
  <c r="AJ112" i="13"/>
  <c r="AI112" i="13"/>
  <c r="AH112" i="13"/>
  <c r="AG112" i="13"/>
  <c r="AF112" i="13"/>
  <c r="AE112" i="13"/>
  <c r="AD112" i="13"/>
  <c r="AC112" i="13"/>
  <c r="AB112" i="13"/>
  <c r="AA112" i="13"/>
  <c r="Z112" i="13"/>
  <c r="Y112" i="13"/>
  <c r="X112" i="13"/>
  <c r="W112" i="13"/>
  <c r="V112" i="13"/>
  <c r="U112" i="13"/>
  <c r="T112" i="13"/>
  <c r="S112" i="13"/>
  <c r="R112" i="13"/>
  <c r="Q112" i="13"/>
  <c r="P112" i="13"/>
  <c r="O112" i="13"/>
  <c r="N112" i="13"/>
  <c r="M112" i="13"/>
  <c r="L112" i="13"/>
  <c r="K112" i="13"/>
  <c r="J112" i="13"/>
  <c r="I112" i="13"/>
  <c r="H112" i="13"/>
  <c r="F111" i="13"/>
  <c r="E111" i="13"/>
  <c r="G110" i="13"/>
  <c r="F110" i="13"/>
  <c r="E110" i="13"/>
  <c r="BA109" i="13"/>
  <c r="AZ109" i="13"/>
  <c r="AY109" i="13"/>
  <c r="AX109" i="13"/>
  <c r="AW109" i="13"/>
  <c r="AV109" i="13"/>
  <c r="AU109" i="13"/>
  <c r="AT109" i="13"/>
  <c r="AS109" i="13"/>
  <c r="AR109" i="13"/>
  <c r="AO109" i="13"/>
  <c r="AN109" i="13"/>
  <c r="AM109" i="13"/>
  <c r="AL109" i="13"/>
  <c r="AK109" i="13"/>
  <c r="AJ109" i="13"/>
  <c r="AI109" i="13"/>
  <c r="AH109" i="13"/>
  <c r="AG109" i="13"/>
  <c r="AF109" i="13"/>
  <c r="AE109" i="13"/>
  <c r="AD109" i="13"/>
  <c r="AC109" i="13"/>
  <c r="AB109" i="13"/>
  <c r="AA109" i="13"/>
  <c r="Z109" i="13"/>
  <c r="Y109" i="13"/>
  <c r="X109" i="13"/>
  <c r="W109" i="13"/>
  <c r="V109" i="13"/>
  <c r="U109" i="13"/>
  <c r="T109" i="13"/>
  <c r="S109" i="13"/>
  <c r="R109" i="13"/>
  <c r="Q109" i="13"/>
  <c r="P109" i="13"/>
  <c r="O109" i="13"/>
  <c r="N109" i="13"/>
  <c r="M109" i="13"/>
  <c r="L109" i="13"/>
  <c r="K109" i="13"/>
  <c r="J109" i="13"/>
  <c r="I109" i="13"/>
  <c r="H109" i="13"/>
  <c r="G108" i="13"/>
  <c r="F108" i="13"/>
  <c r="F105" i="13" s="1"/>
  <c r="E108" i="13"/>
  <c r="G107" i="13"/>
  <c r="F107" i="13"/>
  <c r="E107" i="13"/>
  <c r="BA106" i="13"/>
  <c r="AZ106" i="13"/>
  <c r="AY106" i="13"/>
  <c r="AX106" i="13"/>
  <c r="AW106" i="13"/>
  <c r="AV106" i="13"/>
  <c r="AU106" i="13"/>
  <c r="AT106" i="13"/>
  <c r="AS106" i="13"/>
  <c r="AR106" i="13"/>
  <c r="AO106" i="13"/>
  <c r="AN106" i="13"/>
  <c r="AM106" i="13"/>
  <c r="AL106" i="13"/>
  <c r="AK106" i="13"/>
  <c r="AJ106" i="13"/>
  <c r="AI106" i="13"/>
  <c r="AH106" i="13"/>
  <c r="AG106" i="13"/>
  <c r="AF106" i="13"/>
  <c r="AE106" i="13"/>
  <c r="AD106" i="13"/>
  <c r="AC106" i="13"/>
  <c r="AB106" i="13"/>
  <c r="AA106" i="13"/>
  <c r="Z106" i="13"/>
  <c r="Y106" i="13"/>
  <c r="X106" i="13"/>
  <c r="W106" i="13"/>
  <c r="V106" i="13"/>
  <c r="U106" i="13"/>
  <c r="T106" i="13"/>
  <c r="S106" i="13"/>
  <c r="R106" i="13"/>
  <c r="Q106" i="13"/>
  <c r="P106" i="13"/>
  <c r="O106" i="13"/>
  <c r="N106" i="13"/>
  <c r="M106" i="13"/>
  <c r="L106" i="13"/>
  <c r="K106" i="13"/>
  <c r="J106" i="13"/>
  <c r="I106" i="13"/>
  <c r="H106" i="13"/>
  <c r="E106" i="13" s="1"/>
  <c r="BA93" i="13"/>
  <c r="AZ93" i="13"/>
  <c r="AY93" i="13"/>
  <c r="AY138" i="13" s="1"/>
  <c r="AY154" i="13" s="1"/>
  <c r="AX93" i="13"/>
  <c r="AW93" i="13"/>
  <c r="AV93" i="13"/>
  <c r="AU93" i="13"/>
  <c r="AT93" i="13"/>
  <c r="AT138" i="13" s="1"/>
  <c r="AT154" i="13" s="1"/>
  <c r="AS93" i="13"/>
  <c r="AR93" i="13"/>
  <c r="AQ93" i="13"/>
  <c r="AP93" i="13"/>
  <c r="AO93" i="13"/>
  <c r="AO138" i="13" s="1"/>
  <c r="AO154" i="13" s="1"/>
  <c r="AN93" i="13"/>
  <c r="AM93" i="13"/>
  <c r="AL93" i="13"/>
  <c r="AK93" i="13"/>
  <c r="AJ93" i="13"/>
  <c r="AJ138" i="13" s="1"/>
  <c r="AJ154" i="13" s="1"/>
  <c r="AI93" i="13"/>
  <c r="AH93" i="13"/>
  <c r="AG93" i="13"/>
  <c r="AF93" i="13"/>
  <c r="AE93" i="13"/>
  <c r="AE138" i="13" s="1"/>
  <c r="AE154" i="13" s="1"/>
  <c r="AD93" i="13"/>
  <c r="AC93" i="13"/>
  <c r="AB93" i="13"/>
  <c r="AA93" i="13"/>
  <c r="Z93" i="13"/>
  <c r="Z138" i="13" s="1"/>
  <c r="Z154" i="13" s="1"/>
  <c r="Y93" i="13"/>
  <c r="X93" i="13"/>
  <c r="W93" i="13"/>
  <c r="W138" i="13" s="1"/>
  <c r="W154" i="13" s="1"/>
  <c r="V93" i="13"/>
  <c r="U93" i="13"/>
  <c r="T93" i="13"/>
  <c r="T138" i="13" s="1"/>
  <c r="T154" i="13" s="1"/>
  <c r="S93" i="13"/>
  <c r="R93" i="13"/>
  <c r="Q93" i="13"/>
  <c r="Q138" i="13" s="1"/>
  <c r="Q154" i="13" s="1"/>
  <c r="P93" i="13"/>
  <c r="O93" i="13"/>
  <c r="N93" i="13"/>
  <c r="M93" i="13"/>
  <c r="L93" i="13"/>
  <c r="K93" i="13"/>
  <c r="K138" i="13" s="1"/>
  <c r="K154" i="13" s="1"/>
  <c r="J93" i="13"/>
  <c r="I93" i="13"/>
  <c r="I138" i="13" s="1"/>
  <c r="I154" i="13" s="1"/>
  <c r="H93" i="13"/>
  <c r="H138" i="13" s="1"/>
  <c r="H154" i="13" s="1"/>
  <c r="G93" i="13"/>
  <c r="F93" i="13"/>
  <c r="E93" i="13"/>
  <c r="E138" i="13" s="1"/>
  <c r="M101" i="13"/>
  <c r="M92" i="13" s="1"/>
  <c r="L101" i="13"/>
  <c r="L92" i="13" s="1"/>
  <c r="K101" i="13"/>
  <c r="K92" i="13" s="1"/>
  <c r="M100" i="13"/>
  <c r="L100" i="13"/>
  <c r="K100" i="13"/>
  <c r="S101" i="13"/>
  <c r="S92" i="13" s="1"/>
  <c r="R101" i="13"/>
  <c r="R92" i="13" s="1"/>
  <c r="R137" i="13" s="1"/>
  <c r="Q101" i="13"/>
  <c r="Q92" i="13" s="1"/>
  <c r="S100" i="13"/>
  <c r="R100" i="13"/>
  <c r="Q100" i="13"/>
  <c r="Y101" i="13"/>
  <c r="Y92" i="13" s="1"/>
  <c r="X101" i="13"/>
  <c r="X92" i="13" s="1"/>
  <c r="X137" i="13" s="1"/>
  <c r="W101" i="13"/>
  <c r="W92" i="13" s="1"/>
  <c r="Y100" i="13"/>
  <c r="X100" i="13"/>
  <c r="W100" i="13"/>
  <c r="AI101" i="13"/>
  <c r="AI92" i="13" s="1"/>
  <c r="AH101" i="13"/>
  <c r="AH92" i="13" s="1"/>
  <c r="AH137" i="13" s="1"/>
  <c r="AG101" i="13"/>
  <c r="AG92" i="13" s="1"/>
  <c r="AG137" i="13" s="1"/>
  <c r="AF101" i="13"/>
  <c r="AF92" i="13" s="1"/>
  <c r="AF137" i="13" s="1"/>
  <c r="AE101" i="13"/>
  <c r="AE92" i="13" s="1"/>
  <c r="AE137" i="13" s="1"/>
  <c r="AI100" i="13"/>
  <c r="AH100" i="13"/>
  <c r="AG100" i="13"/>
  <c r="AF100" i="13"/>
  <c r="AE100" i="13"/>
  <c r="AS101" i="13"/>
  <c r="AS92" i="13" s="1"/>
  <c r="AS100" i="13"/>
  <c r="AR101" i="13"/>
  <c r="AR92" i="13" s="1"/>
  <c r="AR137" i="13" s="1"/>
  <c r="AR100" i="13"/>
  <c r="AT100" i="13"/>
  <c r="AT101" i="13"/>
  <c r="AT92" i="13" s="1"/>
  <c r="AT137" i="13" s="1"/>
  <c r="AQ101" i="13"/>
  <c r="AQ92" i="13" s="1"/>
  <c r="AQ137" i="13" s="1"/>
  <c r="AP101" i="13"/>
  <c r="AP92" i="13" s="1"/>
  <c r="AP137" i="13" s="1"/>
  <c r="AO101" i="13"/>
  <c r="AO92" i="13" s="1"/>
  <c r="AO137" i="13" s="1"/>
  <c r="AQ100" i="13"/>
  <c r="AP100" i="13"/>
  <c r="AO100" i="13"/>
  <c r="BA101" i="13"/>
  <c r="BA92" i="13" s="1"/>
  <c r="AZ101" i="13"/>
  <c r="AZ92" i="13" s="1"/>
  <c r="AY101" i="13"/>
  <c r="AY92" i="13" s="1"/>
  <c r="BA100" i="13"/>
  <c r="AZ100" i="13"/>
  <c r="AY100" i="13"/>
  <c r="AX101" i="13"/>
  <c r="AX92" i="13" s="1"/>
  <c r="AW101" i="13"/>
  <c r="AW92" i="13" s="1"/>
  <c r="AW137" i="13" s="1"/>
  <c r="AV101" i="13"/>
  <c r="AV92" i="13" s="1"/>
  <c r="AV137" i="13" s="1"/>
  <c r="AU101" i="13"/>
  <c r="AU92" i="13" s="1"/>
  <c r="AU137" i="13" s="1"/>
  <c r="AX100" i="13"/>
  <c r="AW100" i="13"/>
  <c r="AV100" i="13"/>
  <c r="AU100" i="13"/>
  <c r="AN101" i="13"/>
  <c r="AN92" i="13" s="1"/>
  <c r="AM101" i="13"/>
  <c r="AM92" i="13" s="1"/>
  <c r="AM137" i="13" s="1"/>
  <c r="AL101" i="13"/>
  <c r="AL92" i="13" s="1"/>
  <c r="AL137" i="13" s="1"/>
  <c r="AK101" i="13"/>
  <c r="AK92" i="13" s="1"/>
  <c r="AK137" i="13" s="1"/>
  <c r="AJ101" i="13"/>
  <c r="AJ92" i="13" s="1"/>
  <c r="AJ137" i="13" s="1"/>
  <c r="AN100" i="13"/>
  <c r="AM100" i="13"/>
  <c r="AL100" i="13"/>
  <c r="AK100" i="13"/>
  <c r="AJ100" i="13"/>
  <c r="AD101" i="13"/>
  <c r="AD92" i="13" s="1"/>
  <c r="AC101" i="13"/>
  <c r="AC92" i="13" s="1"/>
  <c r="AC137" i="13" s="1"/>
  <c r="AB101" i="13"/>
  <c r="AB92" i="13" s="1"/>
  <c r="AB137" i="13" s="1"/>
  <c r="AA101" i="13"/>
  <c r="AA92" i="13" s="1"/>
  <c r="AA137" i="13" s="1"/>
  <c r="Z101" i="13"/>
  <c r="Z92" i="13" s="1"/>
  <c r="Z137" i="13" s="1"/>
  <c r="AD100" i="13"/>
  <c r="AC100" i="13"/>
  <c r="AB100" i="13"/>
  <c r="AA100" i="13"/>
  <c r="Z100" i="13"/>
  <c r="V101" i="13"/>
  <c r="V92" i="13" s="1"/>
  <c r="U101" i="13"/>
  <c r="U92" i="13" s="1"/>
  <c r="U137" i="13" s="1"/>
  <c r="T101" i="13"/>
  <c r="T92" i="13" s="1"/>
  <c r="T137" i="13" s="1"/>
  <c r="V100" i="13"/>
  <c r="U100" i="13"/>
  <c r="T100" i="13"/>
  <c r="P101" i="13"/>
  <c r="P92" i="13" s="1"/>
  <c r="O101" i="13"/>
  <c r="O92" i="13" s="1"/>
  <c r="N92" i="13"/>
  <c r="N137" i="13" s="1"/>
  <c r="P100" i="13"/>
  <c r="O100" i="13"/>
  <c r="J101" i="13"/>
  <c r="J92" i="13" s="1"/>
  <c r="I101" i="13"/>
  <c r="I92" i="13" s="1"/>
  <c r="I137" i="13" s="1"/>
  <c r="J100" i="13"/>
  <c r="I100" i="13"/>
  <c r="H101" i="13"/>
  <c r="H100" i="13"/>
  <c r="E99" i="13" s="1"/>
  <c r="G101" i="13"/>
  <c r="G100" i="13" s="1"/>
  <c r="F101" i="13"/>
  <c r="F100" i="13" s="1"/>
  <c r="E101" i="13"/>
  <c r="E100" i="13" s="1"/>
  <c r="Q94" i="13"/>
  <c r="K94" i="13"/>
  <c r="BA91" i="13"/>
  <c r="AX91" i="13"/>
  <c r="AW91" i="13"/>
  <c r="AW136" i="13" s="1"/>
  <c r="AV91" i="13"/>
  <c r="AV136" i="13" s="1"/>
  <c r="AU91" i="13"/>
  <c r="AU136" i="13" s="1"/>
  <c r="AU11" i="13" s="1"/>
  <c r="AT91" i="13"/>
  <c r="AT136" i="13" s="1"/>
  <c r="AS91" i="13"/>
  <c r="AR91" i="13"/>
  <c r="AR136" i="13" s="1"/>
  <c r="AQ91" i="13"/>
  <c r="AQ136" i="13" s="1"/>
  <c r="AP91" i="13"/>
  <c r="AP136" i="13" s="1"/>
  <c r="AO91" i="13"/>
  <c r="AO136" i="13" s="1"/>
  <c r="AN91" i="13"/>
  <c r="AM91" i="13"/>
  <c r="AM136" i="13" s="1"/>
  <c r="AL91" i="13"/>
  <c r="AK91" i="13"/>
  <c r="AK136" i="13" s="1"/>
  <c r="AJ91" i="13"/>
  <c r="AJ136" i="13" s="1"/>
  <c r="AI91" i="13"/>
  <c r="AG91" i="13"/>
  <c r="AG136" i="13" s="1"/>
  <c r="AF91" i="13"/>
  <c r="AF136" i="13" s="1"/>
  <c r="AE136" i="13"/>
  <c r="AD91" i="13"/>
  <c r="AC91" i="13"/>
  <c r="AC136" i="13" s="1"/>
  <c r="AB91" i="13"/>
  <c r="AB136" i="13" s="1"/>
  <c r="AA91" i="13"/>
  <c r="AA136" i="13" s="1"/>
  <c r="Z91" i="13"/>
  <c r="Y91" i="13"/>
  <c r="X91" i="13"/>
  <c r="W91" i="13"/>
  <c r="W136" i="13" s="1"/>
  <c r="V91" i="13"/>
  <c r="U91" i="13"/>
  <c r="U136" i="13" s="1"/>
  <c r="T91" i="13"/>
  <c r="S91" i="13"/>
  <c r="R91" i="13"/>
  <c r="Q91" i="13"/>
  <c r="Q136" i="13" s="1"/>
  <c r="P91" i="13"/>
  <c r="O91" i="13"/>
  <c r="O136" i="13" s="1"/>
  <c r="N91" i="13"/>
  <c r="M91" i="13"/>
  <c r="L91" i="13"/>
  <c r="K91" i="13"/>
  <c r="K136" i="13" s="1"/>
  <c r="J91" i="13"/>
  <c r="I91" i="13"/>
  <c r="I136" i="13" s="1"/>
  <c r="H91" i="13"/>
  <c r="G99" i="13"/>
  <c r="G98" i="13" s="1"/>
  <c r="F99" i="13"/>
  <c r="F98" i="13" s="1"/>
  <c r="BA98" i="13"/>
  <c r="AZ98" i="13"/>
  <c r="AY98" i="13"/>
  <c r="AX98" i="13"/>
  <c r="AW98" i="13"/>
  <c r="AT98" i="13"/>
  <c r="AS98" i="13"/>
  <c r="AR98" i="13"/>
  <c r="AO98" i="13"/>
  <c r="AN98" i="13"/>
  <c r="AM98" i="13"/>
  <c r="AJ98" i="13"/>
  <c r="AI98" i="13"/>
  <c r="AH98" i="13"/>
  <c r="AE98" i="13"/>
  <c r="AD98" i="13"/>
  <c r="AC98" i="13"/>
  <c r="Z98" i="13"/>
  <c r="Y98" i="13"/>
  <c r="X98" i="13"/>
  <c r="W98" i="13"/>
  <c r="V98" i="13"/>
  <c r="U98" i="13"/>
  <c r="T98" i="13"/>
  <c r="S98" i="13"/>
  <c r="R98" i="13"/>
  <c r="Q98" i="13"/>
  <c r="P98" i="13"/>
  <c r="O98" i="13"/>
  <c r="N98" i="13"/>
  <c r="M98" i="13"/>
  <c r="L98" i="13"/>
  <c r="K98" i="13"/>
  <c r="J98" i="13"/>
  <c r="I98" i="13"/>
  <c r="G97" i="13"/>
  <c r="F97" i="13"/>
  <c r="F96" i="13" s="1"/>
  <c r="E97" i="13"/>
  <c r="E96" i="13" s="1"/>
  <c r="BA96" i="13"/>
  <c r="AZ96" i="13"/>
  <c r="AY96" i="13"/>
  <c r="AX96" i="13"/>
  <c r="AW96" i="13"/>
  <c r="AT96" i="13"/>
  <c r="AS96" i="13"/>
  <c r="AR96" i="13"/>
  <c r="AO96" i="13"/>
  <c r="AN96" i="13"/>
  <c r="AM96" i="13"/>
  <c r="AJ96" i="13"/>
  <c r="AI96" i="13"/>
  <c r="AH96" i="13"/>
  <c r="AE96" i="13"/>
  <c r="AD96" i="13"/>
  <c r="AC96" i="13"/>
  <c r="Y96" i="13"/>
  <c r="X96" i="13"/>
  <c r="W96" i="13"/>
  <c r="V96" i="13"/>
  <c r="U96" i="13"/>
  <c r="T96" i="13"/>
  <c r="S96" i="13"/>
  <c r="R96" i="13"/>
  <c r="Q96" i="13"/>
  <c r="P96" i="13"/>
  <c r="O96" i="13"/>
  <c r="N96" i="13"/>
  <c r="M96" i="13"/>
  <c r="L96" i="13"/>
  <c r="K96" i="13"/>
  <c r="J96" i="13"/>
  <c r="I96" i="13"/>
  <c r="H96" i="13"/>
  <c r="G96" i="13"/>
  <c r="BA94" i="13"/>
  <c r="AZ94" i="13"/>
  <c r="AY94" i="13"/>
  <c r="AS94" i="13"/>
  <c r="AR94" i="13"/>
  <c r="AO94" i="13"/>
  <c r="AI94" i="13"/>
  <c r="AH94" i="13"/>
  <c r="AE94" i="13"/>
  <c r="AX94" i="13"/>
  <c r="AW94" i="13"/>
  <c r="AT94" i="13"/>
  <c r="AN94" i="13"/>
  <c r="AM94" i="13"/>
  <c r="AJ94" i="13"/>
  <c r="AD94" i="13"/>
  <c r="AC94" i="13"/>
  <c r="Z94" i="13"/>
  <c r="Y94" i="13"/>
  <c r="X94" i="13"/>
  <c r="W94" i="13"/>
  <c r="V94" i="13"/>
  <c r="U94" i="13"/>
  <c r="T94" i="13"/>
  <c r="S94" i="13"/>
  <c r="R94" i="13"/>
  <c r="P94" i="13"/>
  <c r="O94" i="13"/>
  <c r="N94" i="13"/>
  <c r="M94" i="13"/>
  <c r="L94" i="13"/>
  <c r="J94" i="13"/>
  <c r="I94" i="13"/>
  <c r="H94" i="13"/>
  <c r="F95" i="13"/>
  <c r="F94" i="13" s="1"/>
  <c r="E94" i="13"/>
  <c r="BA68" i="13"/>
  <c r="BA67" i="13"/>
  <c r="AZ68" i="13"/>
  <c r="AZ67" i="13"/>
  <c r="AY68" i="13"/>
  <c r="AY67" i="13"/>
  <c r="AX68" i="13"/>
  <c r="AX67" i="13"/>
  <c r="AW68" i="13"/>
  <c r="AW67" i="13"/>
  <c r="AT68" i="13"/>
  <c r="AT67" i="13"/>
  <c r="AS68" i="13"/>
  <c r="AS67" i="13"/>
  <c r="AR68" i="13"/>
  <c r="AR67" i="13"/>
  <c r="AO68" i="13"/>
  <c r="AO67" i="13"/>
  <c r="AN68" i="13"/>
  <c r="AN67" i="13"/>
  <c r="AM68" i="13"/>
  <c r="AM67" i="13"/>
  <c r="AJ68" i="13"/>
  <c r="AJ67" i="13"/>
  <c r="AI68" i="13"/>
  <c r="AI67" i="13"/>
  <c r="AH68" i="13"/>
  <c r="AH67" i="13"/>
  <c r="AE68" i="13"/>
  <c r="AE67" i="13"/>
  <c r="AD68" i="13"/>
  <c r="AD67" i="13"/>
  <c r="AC68" i="13"/>
  <c r="AC67" i="13"/>
  <c r="Z68" i="13"/>
  <c r="Z67" i="13"/>
  <c r="Y68" i="13"/>
  <c r="X68" i="13"/>
  <c r="W68" i="13"/>
  <c r="Y67" i="13"/>
  <c r="X67" i="13"/>
  <c r="W67" i="13"/>
  <c r="V68" i="13"/>
  <c r="U68" i="13"/>
  <c r="T68" i="13"/>
  <c r="S68" i="13"/>
  <c r="S66" i="13" s="1"/>
  <c r="R68" i="13"/>
  <c r="Q68" i="13"/>
  <c r="P68" i="13"/>
  <c r="O68" i="13"/>
  <c r="N68" i="13"/>
  <c r="M68" i="13"/>
  <c r="L68" i="13"/>
  <c r="J68" i="13"/>
  <c r="I68" i="13"/>
  <c r="H68" i="13"/>
  <c r="V67" i="13"/>
  <c r="V66" i="13" s="1"/>
  <c r="U67" i="13"/>
  <c r="T67" i="13"/>
  <c r="S67" i="13"/>
  <c r="R67" i="13"/>
  <c r="R66" i="13" s="1"/>
  <c r="Q67" i="13"/>
  <c r="P67" i="13"/>
  <c r="O67" i="13"/>
  <c r="N67" i="13"/>
  <c r="N66" i="13" s="1"/>
  <c r="M67" i="13"/>
  <c r="L67" i="13"/>
  <c r="K67" i="13"/>
  <c r="J67" i="13"/>
  <c r="I67" i="13"/>
  <c r="H67" i="13"/>
  <c r="F83" i="13"/>
  <c r="E83" i="13"/>
  <c r="G82" i="13"/>
  <c r="F82" i="13"/>
  <c r="E82" i="13"/>
  <c r="BA81" i="13"/>
  <c r="AZ81" i="13"/>
  <c r="AY81" i="13"/>
  <c r="AX81" i="13"/>
  <c r="AW81" i="13"/>
  <c r="AV81" i="13"/>
  <c r="AU81" i="13"/>
  <c r="AT81" i="13"/>
  <c r="AS81" i="13"/>
  <c r="AR81" i="13"/>
  <c r="AO81" i="13"/>
  <c r="AN81" i="13"/>
  <c r="AM81" i="13"/>
  <c r="AL81" i="13"/>
  <c r="AK81" i="13"/>
  <c r="AJ81" i="13"/>
  <c r="AI81" i="13"/>
  <c r="AH81" i="13"/>
  <c r="AG81" i="13"/>
  <c r="AF81" i="13"/>
  <c r="AE81" i="13"/>
  <c r="AD81" i="13"/>
  <c r="AC81" i="13"/>
  <c r="AB81" i="13"/>
  <c r="AA81" i="13"/>
  <c r="Z81" i="13"/>
  <c r="Y81" i="13"/>
  <c r="X81" i="13"/>
  <c r="W81" i="13"/>
  <c r="V81" i="13"/>
  <c r="U81" i="13"/>
  <c r="T81" i="13"/>
  <c r="S81" i="13"/>
  <c r="R81" i="13"/>
  <c r="Q81" i="13"/>
  <c r="P81" i="13"/>
  <c r="O81" i="13"/>
  <c r="N81" i="13"/>
  <c r="M81" i="13"/>
  <c r="L81" i="13"/>
  <c r="K81" i="13"/>
  <c r="J81" i="13"/>
  <c r="I81" i="13"/>
  <c r="H81" i="13"/>
  <c r="F80" i="13"/>
  <c r="E80" i="13"/>
  <c r="G79" i="13"/>
  <c r="F79" i="13"/>
  <c r="E79" i="13"/>
  <c r="BA78" i="13"/>
  <c r="AZ78" i="13"/>
  <c r="AY78" i="13"/>
  <c r="AX78" i="13"/>
  <c r="AW78" i="13"/>
  <c r="AV78" i="13"/>
  <c r="AU78" i="13"/>
  <c r="AT78" i="13"/>
  <c r="AS78" i="13"/>
  <c r="AR78" i="13"/>
  <c r="AO78" i="13"/>
  <c r="AN78" i="13"/>
  <c r="AM78" i="13"/>
  <c r="AL78" i="13"/>
  <c r="AK78" i="13"/>
  <c r="AJ78" i="13"/>
  <c r="AI78" i="13"/>
  <c r="AH78" i="13"/>
  <c r="AG78" i="13"/>
  <c r="AF78" i="13"/>
  <c r="AE78" i="13"/>
  <c r="AD78" i="13"/>
  <c r="AC78" i="13"/>
  <c r="AB78" i="13"/>
  <c r="AA78" i="13"/>
  <c r="Z78" i="13"/>
  <c r="Y78" i="13"/>
  <c r="X78" i="13"/>
  <c r="W78" i="13"/>
  <c r="V78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F77" i="13"/>
  <c r="E77" i="13"/>
  <c r="G76" i="13"/>
  <c r="F76" i="13"/>
  <c r="E76" i="13"/>
  <c r="BA75" i="13"/>
  <c r="AZ75" i="13"/>
  <c r="AY75" i="13"/>
  <c r="AX75" i="13"/>
  <c r="AW75" i="13"/>
  <c r="AV75" i="13"/>
  <c r="AU75" i="13"/>
  <c r="AT75" i="13"/>
  <c r="AS75" i="13"/>
  <c r="AR75" i="13"/>
  <c r="AO75" i="13"/>
  <c r="AN75" i="13"/>
  <c r="AM75" i="13"/>
  <c r="AL75" i="13"/>
  <c r="AK75" i="13"/>
  <c r="AI75" i="13"/>
  <c r="AH75" i="13"/>
  <c r="AG75" i="13"/>
  <c r="AF75" i="13"/>
  <c r="AE75" i="13"/>
  <c r="AD75" i="13"/>
  <c r="AC75" i="13"/>
  <c r="AB75" i="13"/>
  <c r="AA75" i="13"/>
  <c r="Z75" i="13"/>
  <c r="Y75" i="13"/>
  <c r="X75" i="13"/>
  <c r="W75" i="13"/>
  <c r="V75" i="13"/>
  <c r="U75" i="13"/>
  <c r="T75" i="13"/>
  <c r="S75" i="13"/>
  <c r="R75" i="13"/>
  <c r="Q75" i="13"/>
  <c r="P75" i="13"/>
  <c r="O75" i="13"/>
  <c r="N75" i="13"/>
  <c r="M75" i="13"/>
  <c r="L75" i="13"/>
  <c r="K75" i="13"/>
  <c r="J75" i="13"/>
  <c r="I75" i="13"/>
  <c r="H75" i="13"/>
  <c r="F74" i="13"/>
  <c r="E74" i="13"/>
  <c r="G73" i="13"/>
  <c r="F73" i="13"/>
  <c r="E73" i="13"/>
  <c r="BA72" i="13"/>
  <c r="AZ72" i="13"/>
  <c r="AY72" i="13"/>
  <c r="AX72" i="13"/>
  <c r="AW72" i="13"/>
  <c r="AV72" i="13"/>
  <c r="AU72" i="13"/>
  <c r="AT72" i="13"/>
  <c r="AS72" i="13"/>
  <c r="AR72" i="13"/>
  <c r="AO72" i="13"/>
  <c r="AN72" i="13"/>
  <c r="AM72" i="13"/>
  <c r="AL72" i="13"/>
  <c r="AK72" i="13"/>
  <c r="AJ72" i="13"/>
  <c r="AI72" i="13"/>
  <c r="AH72" i="13"/>
  <c r="AG72" i="13"/>
  <c r="AF72" i="13"/>
  <c r="AE72" i="13"/>
  <c r="AD72" i="13"/>
  <c r="AC72" i="13"/>
  <c r="AB72" i="13"/>
  <c r="AA72" i="13"/>
  <c r="Z72" i="13"/>
  <c r="Y72" i="13"/>
  <c r="X72" i="13"/>
  <c r="W72" i="13"/>
  <c r="V72" i="13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F71" i="13"/>
  <c r="E71" i="13"/>
  <c r="G70" i="13"/>
  <c r="F70" i="13"/>
  <c r="E70" i="13"/>
  <c r="BA69" i="13"/>
  <c r="AZ69" i="13"/>
  <c r="AY69" i="13"/>
  <c r="AX69" i="13"/>
  <c r="AW69" i="13"/>
  <c r="AV69" i="13"/>
  <c r="AU69" i="13"/>
  <c r="AT69" i="13"/>
  <c r="AS69" i="13"/>
  <c r="AR69" i="13"/>
  <c r="AO69" i="13"/>
  <c r="AN69" i="13"/>
  <c r="AM69" i="13"/>
  <c r="AL69" i="13"/>
  <c r="AK69" i="13"/>
  <c r="AJ69" i="13"/>
  <c r="AI69" i="13"/>
  <c r="AH69" i="13"/>
  <c r="AG69" i="13"/>
  <c r="AF69" i="13"/>
  <c r="AE69" i="13"/>
  <c r="AD69" i="13"/>
  <c r="AC69" i="13"/>
  <c r="AB69" i="13"/>
  <c r="AA69" i="13"/>
  <c r="Y69" i="13"/>
  <c r="X69" i="13"/>
  <c r="W69" i="13"/>
  <c r="V69" i="13"/>
  <c r="U69" i="13"/>
  <c r="T69" i="13"/>
  <c r="S69" i="13"/>
  <c r="R69" i="13"/>
  <c r="Q69" i="13"/>
  <c r="P69" i="13"/>
  <c r="O69" i="13"/>
  <c r="N69" i="13"/>
  <c r="M69" i="13"/>
  <c r="L69" i="13"/>
  <c r="K69" i="13"/>
  <c r="J69" i="13"/>
  <c r="I69" i="13"/>
  <c r="H69" i="13"/>
  <c r="BA62" i="13"/>
  <c r="BA61" i="13"/>
  <c r="AZ62" i="13"/>
  <c r="AZ61" i="13"/>
  <c r="AX62" i="13"/>
  <c r="AW62" i="13"/>
  <c r="AV62" i="13"/>
  <c r="AU62" i="13"/>
  <c r="AT62" i="13"/>
  <c r="AX61" i="13"/>
  <c r="AW61" i="13"/>
  <c r="AV61" i="13"/>
  <c r="AU61" i="13"/>
  <c r="AT61" i="13"/>
  <c r="AS62" i="13"/>
  <c r="AR62" i="13"/>
  <c r="AQ62" i="13"/>
  <c r="AP62" i="13"/>
  <c r="AO62" i="13"/>
  <c r="AS61" i="13"/>
  <c r="AR61" i="13"/>
  <c r="AQ61" i="13"/>
  <c r="AP61" i="13"/>
  <c r="AO61" i="13"/>
  <c r="AN62" i="13"/>
  <c r="AM62" i="13"/>
  <c r="AL62" i="13"/>
  <c r="AK62" i="13"/>
  <c r="AJ62" i="13"/>
  <c r="AN61" i="13"/>
  <c r="AM61" i="13"/>
  <c r="AL61" i="13"/>
  <c r="AK61" i="13"/>
  <c r="AJ61" i="13"/>
  <c r="AI62" i="13"/>
  <c r="AI61" i="13"/>
  <c r="AD62" i="13"/>
  <c r="AD61" i="13"/>
  <c r="AH62" i="13"/>
  <c r="AH61" i="13"/>
  <c r="AC62" i="13"/>
  <c r="AC61" i="13"/>
  <c r="AG62" i="13"/>
  <c r="AF62" i="13"/>
  <c r="AE62" i="13"/>
  <c r="AG61" i="13"/>
  <c r="AF61" i="13"/>
  <c r="AE61" i="13"/>
  <c r="AB62" i="13"/>
  <c r="AA62" i="13"/>
  <c r="Z62" i="13"/>
  <c r="AB61" i="13"/>
  <c r="AA61" i="13"/>
  <c r="Z61" i="13"/>
  <c r="Y62" i="13"/>
  <c r="X62" i="13"/>
  <c r="Y61" i="13"/>
  <c r="X61" i="13"/>
  <c r="V62" i="13"/>
  <c r="U62" i="13"/>
  <c r="T62" i="13"/>
  <c r="V61" i="13"/>
  <c r="U61" i="13"/>
  <c r="T61" i="13"/>
  <c r="S62" i="13"/>
  <c r="R62" i="13"/>
  <c r="Q62" i="13"/>
  <c r="S61" i="13"/>
  <c r="R61" i="13"/>
  <c r="Q61" i="13"/>
  <c r="P62" i="13"/>
  <c r="O62" i="13"/>
  <c r="N62" i="13"/>
  <c r="P61" i="13"/>
  <c r="O61" i="13"/>
  <c r="N61" i="13"/>
  <c r="M62" i="13"/>
  <c r="L62" i="13"/>
  <c r="K62" i="13"/>
  <c r="M61" i="13"/>
  <c r="L61" i="13"/>
  <c r="K61" i="13"/>
  <c r="J62" i="13"/>
  <c r="I62" i="13"/>
  <c r="H62" i="13"/>
  <c r="J61" i="13"/>
  <c r="I61" i="13"/>
  <c r="H61" i="13"/>
  <c r="BA38" i="13"/>
  <c r="AZ38" i="13"/>
  <c r="AX38" i="13"/>
  <c r="AW38" i="13"/>
  <c r="AV38" i="13"/>
  <c r="AU38" i="13"/>
  <c r="AS38" i="13"/>
  <c r="AQ38" i="13"/>
  <c r="AP38" i="13"/>
  <c r="AN38" i="13"/>
  <c r="AM38" i="13"/>
  <c r="AL38" i="13"/>
  <c r="AK38" i="13"/>
  <c r="AI38" i="13"/>
  <c r="AH38" i="13"/>
  <c r="AG38" i="13"/>
  <c r="AF38" i="13"/>
  <c r="AD38" i="13"/>
  <c r="AC38" i="13"/>
  <c r="AB38" i="13"/>
  <c r="AA38" i="13"/>
  <c r="Y38" i="13"/>
  <c r="Y36" i="13" s="1"/>
  <c r="X38" i="13"/>
  <c r="V38" i="13"/>
  <c r="U38" i="13"/>
  <c r="S38" i="13"/>
  <c r="R38" i="13"/>
  <c r="P38" i="13"/>
  <c r="O38" i="13"/>
  <c r="N38" i="13"/>
  <c r="M38" i="13"/>
  <c r="L38" i="13"/>
  <c r="K38" i="13"/>
  <c r="J38" i="13"/>
  <c r="I38" i="13"/>
  <c r="H38" i="13"/>
  <c r="BA37" i="13"/>
  <c r="AZ37" i="13"/>
  <c r="AY37" i="13"/>
  <c r="AX37" i="13"/>
  <c r="AW37" i="13"/>
  <c r="AV37" i="13"/>
  <c r="AU37" i="13"/>
  <c r="AT37" i="13"/>
  <c r="AS37" i="13"/>
  <c r="AQ37" i="13"/>
  <c r="AP37" i="13"/>
  <c r="AO37" i="13"/>
  <c r="AN37" i="13"/>
  <c r="AM37" i="13"/>
  <c r="AL37" i="13"/>
  <c r="AK37" i="13"/>
  <c r="AJ37" i="13"/>
  <c r="AI37" i="13"/>
  <c r="AH37" i="13"/>
  <c r="AG37" i="13"/>
  <c r="AG36" i="13" s="1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P37" i="13"/>
  <c r="P36" i="13" s="1"/>
  <c r="O37" i="13"/>
  <c r="N37" i="13"/>
  <c r="M37" i="13"/>
  <c r="M36" i="13" s="1"/>
  <c r="L37" i="13"/>
  <c r="K37" i="13"/>
  <c r="J37" i="13"/>
  <c r="I37" i="13"/>
  <c r="H37" i="13"/>
  <c r="H36" i="13" s="1"/>
  <c r="BA36" i="13"/>
  <c r="AO36" i="13"/>
  <c r="BA56" i="13"/>
  <c r="AZ56" i="13"/>
  <c r="AY56" i="13"/>
  <c r="AY54" i="13" s="1"/>
  <c r="AX56" i="13"/>
  <c r="AV56" i="13"/>
  <c r="AU56" i="13"/>
  <c r="AT56" i="13"/>
  <c r="AS56" i="13"/>
  <c r="AR56" i="13"/>
  <c r="AQ56" i="13"/>
  <c r="AP56" i="13"/>
  <c r="AO56" i="13"/>
  <c r="AN56" i="13"/>
  <c r="AM56" i="13"/>
  <c r="AL56" i="13"/>
  <c r="AK56" i="13"/>
  <c r="AJ56" i="13"/>
  <c r="AI56" i="13"/>
  <c r="AI54" i="13" s="1"/>
  <c r="AH56" i="13"/>
  <c r="AG56" i="13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S54" i="13" s="1"/>
  <c r="R56" i="13"/>
  <c r="Q56" i="13"/>
  <c r="P56" i="13"/>
  <c r="O56" i="13"/>
  <c r="N56" i="13"/>
  <c r="M56" i="13"/>
  <c r="L56" i="13"/>
  <c r="K56" i="13"/>
  <c r="J56" i="13"/>
  <c r="I56" i="13"/>
  <c r="H56" i="13"/>
  <c r="BA55" i="13"/>
  <c r="AZ55" i="13"/>
  <c r="AY55" i="13"/>
  <c r="AX55" i="13"/>
  <c r="AW55" i="13"/>
  <c r="AW54" i="13" s="1"/>
  <c r="AV55" i="13"/>
  <c r="AU55" i="13"/>
  <c r="AT55" i="13"/>
  <c r="AT54" i="13" s="1"/>
  <c r="AS55" i="13"/>
  <c r="AS54" i="13" s="1"/>
  <c r="AR55" i="13"/>
  <c r="AQ55" i="13"/>
  <c r="AP55" i="13"/>
  <c r="AP54" i="13" s="1"/>
  <c r="AO55" i="13"/>
  <c r="AO54" i="13" s="1"/>
  <c r="AN55" i="13"/>
  <c r="AM55" i="13"/>
  <c r="AL55" i="13"/>
  <c r="AL54" i="13" s="1"/>
  <c r="AK55" i="13"/>
  <c r="AK54" i="13" s="1"/>
  <c r="AJ55" i="13"/>
  <c r="AI55" i="13"/>
  <c r="AH55" i="13"/>
  <c r="AH54" i="13" s="1"/>
  <c r="AG55" i="13"/>
  <c r="AG54" i="13" s="1"/>
  <c r="AF55" i="13"/>
  <c r="AE55" i="13"/>
  <c r="AD55" i="13"/>
  <c r="AD54" i="13" s="1"/>
  <c r="AC55" i="13"/>
  <c r="AC54" i="13" s="1"/>
  <c r="AB55" i="13"/>
  <c r="AA55" i="13"/>
  <c r="Z55" i="13"/>
  <c r="Z54" i="13" s="1"/>
  <c r="Y55" i="13"/>
  <c r="Y54" i="13" s="1"/>
  <c r="X55" i="13"/>
  <c r="W55" i="13"/>
  <c r="V55" i="13"/>
  <c r="V54" i="13" s="1"/>
  <c r="U55" i="13"/>
  <c r="U54" i="13" s="1"/>
  <c r="T55" i="13"/>
  <c r="S55" i="13"/>
  <c r="R55" i="13"/>
  <c r="R54" i="13" s="1"/>
  <c r="Q55" i="13"/>
  <c r="Q54" i="13" s="1"/>
  <c r="P55" i="13"/>
  <c r="O55" i="13"/>
  <c r="N55" i="13"/>
  <c r="N54" i="13" s="1"/>
  <c r="M55" i="13"/>
  <c r="M54" i="13" s="1"/>
  <c r="L55" i="13"/>
  <c r="K55" i="13"/>
  <c r="J55" i="13"/>
  <c r="J54" i="13" s="1"/>
  <c r="I55" i="13"/>
  <c r="I54" i="13" s="1"/>
  <c r="H55" i="13"/>
  <c r="AU54" i="13"/>
  <c r="AQ54" i="13"/>
  <c r="AM54" i="13"/>
  <c r="AE54" i="13"/>
  <c r="AA54" i="13"/>
  <c r="W54" i="13"/>
  <c r="O54" i="13"/>
  <c r="K54" i="13"/>
  <c r="F65" i="13"/>
  <c r="F62" i="13" s="1"/>
  <c r="E65" i="13"/>
  <c r="F64" i="13"/>
  <c r="F61" i="13" s="1"/>
  <c r="E64" i="13"/>
  <c r="BA63" i="13"/>
  <c r="AZ63" i="13"/>
  <c r="AY63" i="13"/>
  <c r="AX63" i="13"/>
  <c r="AW63" i="13"/>
  <c r="AV63" i="13"/>
  <c r="AU63" i="13"/>
  <c r="AT63" i="13"/>
  <c r="AS63" i="13"/>
  <c r="AR63" i="13"/>
  <c r="AO63" i="13"/>
  <c r="AN63" i="13"/>
  <c r="AM63" i="13"/>
  <c r="AL63" i="13"/>
  <c r="AK63" i="13"/>
  <c r="AJ63" i="13"/>
  <c r="AI63" i="13"/>
  <c r="AH63" i="13"/>
  <c r="AG63" i="13"/>
  <c r="AF63" i="13"/>
  <c r="AE63" i="13"/>
  <c r="AD63" i="13"/>
  <c r="AC63" i="13"/>
  <c r="AB63" i="13"/>
  <c r="AA63" i="13"/>
  <c r="Z63" i="13"/>
  <c r="Y63" i="13"/>
  <c r="X63" i="13"/>
  <c r="W63" i="13"/>
  <c r="V63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59" i="13"/>
  <c r="G56" i="13" s="1"/>
  <c r="F59" i="13"/>
  <c r="F56" i="13" s="1"/>
  <c r="E59" i="13"/>
  <c r="E56" i="13" s="1"/>
  <c r="G58" i="13"/>
  <c r="G55" i="13" s="1"/>
  <c r="F58" i="13"/>
  <c r="F55" i="13" s="1"/>
  <c r="E58" i="13"/>
  <c r="E55" i="13" s="1"/>
  <c r="G53" i="13"/>
  <c r="F53" i="13"/>
  <c r="E53" i="13"/>
  <c r="G52" i="13"/>
  <c r="F52" i="13"/>
  <c r="E52" i="13"/>
  <c r="BA51" i="13"/>
  <c r="AZ51" i="13"/>
  <c r="AY51" i="13"/>
  <c r="AX51" i="13"/>
  <c r="AW51" i="13"/>
  <c r="AV51" i="13"/>
  <c r="AU51" i="13"/>
  <c r="AT51" i="13"/>
  <c r="AS51" i="13"/>
  <c r="AR51" i="13"/>
  <c r="AO51" i="13"/>
  <c r="AN51" i="13"/>
  <c r="AM51" i="13"/>
  <c r="AL51" i="13"/>
  <c r="AK51" i="13"/>
  <c r="AJ51" i="13"/>
  <c r="AI51" i="13"/>
  <c r="AH51" i="13"/>
  <c r="AG51" i="13"/>
  <c r="AF51" i="13"/>
  <c r="AE51" i="13"/>
  <c r="AD51" i="13"/>
  <c r="AC51" i="13"/>
  <c r="AB51" i="13"/>
  <c r="AA51" i="13"/>
  <c r="Z51" i="13"/>
  <c r="Y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0" i="13"/>
  <c r="F50" i="13"/>
  <c r="E50" i="13"/>
  <c r="G49" i="13"/>
  <c r="F49" i="13"/>
  <c r="E49" i="13"/>
  <c r="BA48" i="13"/>
  <c r="AZ48" i="13"/>
  <c r="AY48" i="13"/>
  <c r="AX48" i="13"/>
  <c r="AW48" i="13"/>
  <c r="AV48" i="13"/>
  <c r="AU48" i="13"/>
  <c r="AT48" i="13"/>
  <c r="AS48" i="13"/>
  <c r="AR48" i="13"/>
  <c r="AO48" i="13"/>
  <c r="AN48" i="13"/>
  <c r="AM48" i="13"/>
  <c r="AL48" i="13"/>
  <c r="AK48" i="13"/>
  <c r="AJ48" i="13"/>
  <c r="AI48" i="13"/>
  <c r="AH48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Q38" i="13"/>
  <c r="G47" i="13"/>
  <c r="F47" i="13"/>
  <c r="G46" i="13"/>
  <c r="F46" i="13"/>
  <c r="BA45" i="13"/>
  <c r="AZ45" i="13"/>
  <c r="AX45" i="13"/>
  <c r="AW45" i="13"/>
  <c r="AV45" i="13"/>
  <c r="AU45" i="13"/>
  <c r="AT45" i="13"/>
  <c r="AS45" i="13"/>
  <c r="AR45" i="13"/>
  <c r="AN45" i="13"/>
  <c r="AM45" i="13"/>
  <c r="AL45" i="13"/>
  <c r="AK45" i="13"/>
  <c r="AJ45" i="13"/>
  <c r="AI45" i="13"/>
  <c r="AH45" i="13"/>
  <c r="AG45" i="13"/>
  <c r="AF45" i="13"/>
  <c r="AE45" i="13"/>
  <c r="AD45" i="13"/>
  <c r="AC45" i="13"/>
  <c r="AB45" i="13"/>
  <c r="AA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4" i="13"/>
  <c r="F44" i="13"/>
  <c r="E44" i="13"/>
  <c r="G43" i="13"/>
  <c r="F43" i="13"/>
  <c r="E43" i="13"/>
  <c r="BA42" i="13"/>
  <c r="AZ42" i="13"/>
  <c r="AY42" i="13"/>
  <c r="AX42" i="13"/>
  <c r="AW42" i="13"/>
  <c r="AV42" i="13"/>
  <c r="AU42" i="13"/>
  <c r="AT42" i="13"/>
  <c r="AS42" i="13"/>
  <c r="AR42" i="13"/>
  <c r="AO42" i="13"/>
  <c r="AN42" i="13"/>
  <c r="AM42" i="13"/>
  <c r="AL42" i="13"/>
  <c r="AK42" i="13"/>
  <c r="AJ42" i="13"/>
  <c r="AI42" i="13"/>
  <c r="AH42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H39" i="13"/>
  <c r="I39" i="13"/>
  <c r="J39" i="13"/>
  <c r="K39" i="13"/>
  <c r="L39" i="13"/>
  <c r="M39" i="13"/>
  <c r="N39" i="13"/>
  <c r="O39" i="13"/>
  <c r="P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K39" i="13"/>
  <c r="AL39" i="13"/>
  <c r="AM39" i="13"/>
  <c r="AN39" i="13"/>
  <c r="AO39" i="13"/>
  <c r="AR39" i="13"/>
  <c r="AS39" i="13"/>
  <c r="AT39" i="13"/>
  <c r="AU39" i="13"/>
  <c r="AV39" i="13"/>
  <c r="AW39" i="13"/>
  <c r="AX39" i="13"/>
  <c r="AZ39" i="13"/>
  <c r="BA39" i="13"/>
  <c r="F40" i="13"/>
  <c r="G40" i="13"/>
  <c r="AJ39" i="13"/>
  <c r="AY39" i="13"/>
  <c r="F41" i="13"/>
  <c r="G41" i="13"/>
  <c r="E41" i="13"/>
  <c r="BA29" i="13"/>
  <c r="AZ29" i="13"/>
  <c r="BA28" i="13"/>
  <c r="AZ28" i="13"/>
  <c r="AX29" i="13"/>
  <c r="AW29" i="13"/>
  <c r="AV29" i="13"/>
  <c r="AU29" i="13"/>
  <c r="AT29" i="13"/>
  <c r="AX28" i="13"/>
  <c r="AW28" i="13"/>
  <c r="AV28" i="13"/>
  <c r="AU28" i="13"/>
  <c r="AT28" i="13"/>
  <c r="AS29" i="13"/>
  <c r="AR29" i="13"/>
  <c r="AQ29" i="13"/>
  <c r="AP29" i="13"/>
  <c r="AO29" i="13"/>
  <c r="AS28" i="13"/>
  <c r="AR28" i="13"/>
  <c r="AQ28" i="13"/>
  <c r="AP28" i="13"/>
  <c r="AO28" i="13"/>
  <c r="AQ27" i="13"/>
  <c r="AP27" i="13"/>
  <c r="AN29" i="13"/>
  <c r="AM29" i="13"/>
  <c r="AL29" i="13"/>
  <c r="AK29" i="13"/>
  <c r="AN28" i="13"/>
  <c r="AM28" i="13"/>
  <c r="AL28" i="13"/>
  <c r="AK28" i="13"/>
  <c r="AI29" i="13"/>
  <c r="AH29" i="13"/>
  <c r="AG29" i="13"/>
  <c r="AF29" i="13"/>
  <c r="AE29" i="13"/>
  <c r="AI28" i="13"/>
  <c r="AH28" i="13"/>
  <c r="AG28" i="13"/>
  <c r="AF28" i="13"/>
  <c r="AE28" i="13"/>
  <c r="AD29" i="13"/>
  <c r="AC29" i="13"/>
  <c r="AB29" i="13"/>
  <c r="AA29" i="13"/>
  <c r="Z29" i="13"/>
  <c r="Z88" i="13" s="1"/>
  <c r="AD28" i="13"/>
  <c r="AC28" i="13"/>
  <c r="AB28" i="13"/>
  <c r="AA28" i="13"/>
  <c r="Z28" i="13"/>
  <c r="Y29" i="13"/>
  <c r="X29" i="13"/>
  <c r="W29" i="13"/>
  <c r="W88" i="13" s="1"/>
  <c r="Y28" i="13"/>
  <c r="X28" i="13"/>
  <c r="V29" i="13"/>
  <c r="U29" i="13"/>
  <c r="T29" i="13"/>
  <c r="V28" i="13"/>
  <c r="U28" i="13"/>
  <c r="T28" i="13"/>
  <c r="S29" i="13"/>
  <c r="R29" i="13"/>
  <c r="Q29" i="13"/>
  <c r="S28" i="13"/>
  <c r="R28" i="13"/>
  <c r="Q28" i="13"/>
  <c r="P29" i="13"/>
  <c r="P28" i="13"/>
  <c r="P87" i="13" s="1"/>
  <c r="O29" i="13"/>
  <c r="O28" i="13"/>
  <c r="N29" i="13"/>
  <c r="N28" i="13"/>
  <c r="N87" i="13" s="1"/>
  <c r="M29" i="13"/>
  <c r="M28" i="13"/>
  <c r="L29" i="13"/>
  <c r="L28" i="13"/>
  <c r="K29" i="13"/>
  <c r="K88" i="13" s="1"/>
  <c r="K28" i="13"/>
  <c r="J29" i="13"/>
  <c r="J28" i="13"/>
  <c r="J87" i="13" s="1"/>
  <c r="I29" i="13"/>
  <c r="I28" i="13"/>
  <c r="H29" i="13"/>
  <c r="H28" i="13"/>
  <c r="H87" i="13" s="1"/>
  <c r="AY29" i="13"/>
  <c r="AY28" i="13"/>
  <c r="AJ29" i="13"/>
  <c r="AJ28" i="13"/>
  <c r="G35" i="13"/>
  <c r="F35" i="13"/>
  <c r="E35" i="13"/>
  <c r="G34" i="13"/>
  <c r="F34" i="13"/>
  <c r="E34" i="13"/>
  <c r="BA33" i="13"/>
  <c r="AZ33" i="13"/>
  <c r="AX33" i="13"/>
  <c r="AW33" i="13"/>
  <c r="AV33" i="13"/>
  <c r="AU33" i="13"/>
  <c r="AT33" i="13"/>
  <c r="AS33" i="13"/>
  <c r="AR33" i="13"/>
  <c r="AO33" i="13"/>
  <c r="AN33" i="13"/>
  <c r="AM33" i="13"/>
  <c r="AL33" i="13"/>
  <c r="AK33" i="13"/>
  <c r="AI33" i="13"/>
  <c r="AH33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2" i="13"/>
  <c r="G29" i="13" s="1"/>
  <c r="G31" i="13"/>
  <c r="F32" i="13"/>
  <c r="F31" i="13"/>
  <c r="E32" i="13"/>
  <c r="E29" i="13" s="1"/>
  <c r="E31" i="13"/>
  <c r="BA30" i="13"/>
  <c r="BA27" i="13" s="1"/>
  <c r="AZ30" i="13"/>
  <c r="AY30" i="13"/>
  <c r="AX30" i="13"/>
  <c r="AW30" i="13"/>
  <c r="AV30" i="13"/>
  <c r="AU30" i="13"/>
  <c r="AT30" i="13"/>
  <c r="AS30" i="13"/>
  <c r="AR30" i="13"/>
  <c r="AN30" i="13"/>
  <c r="AN27" i="13" s="1"/>
  <c r="AM30" i="13"/>
  <c r="AL30" i="13"/>
  <c r="AL27" i="13" s="1"/>
  <c r="AK30" i="13"/>
  <c r="AJ30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AO30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S103" i="13" l="1"/>
  <c r="C8" i="8"/>
  <c r="D8" i="8" s="1"/>
  <c r="AJ88" i="13"/>
  <c r="H88" i="13"/>
  <c r="AN36" i="13"/>
  <c r="AS36" i="13"/>
  <c r="E67" i="13"/>
  <c r="G92" i="13"/>
  <c r="Z136" i="13"/>
  <c r="AL136" i="13"/>
  <c r="AL135" i="13" s="1"/>
  <c r="O137" i="13"/>
  <c r="L137" i="13"/>
  <c r="P54" i="13"/>
  <c r="X54" i="13"/>
  <c r="AJ54" i="13"/>
  <c r="AV54" i="13"/>
  <c r="L66" i="13"/>
  <c r="P66" i="13"/>
  <c r="T66" i="13"/>
  <c r="G106" i="13"/>
  <c r="AE88" i="13"/>
  <c r="AO88" i="13"/>
  <c r="H54" i="13"/>
  <c r="L54" i="13"/>
  <c r="T54" i="13"/>
  <c r="AB54" i="13"/>
  <c r="AF54" i="13"/>
  <c r="AN54" i="13"/>
  <c r="AR54" i="13"/>
  <c r="C5" i="8"/>
  <c r="D5" i="8" s="1"/>
  <c r="C11" i="8"/>
  <c r="D11" i="8" s="1"/>
  <c r="AY88" i="13"/>
  <c r="AW88" i="13"/>
  <c r="AW149" i="13" s="1"/>
  <c r="V36" i="13"/>
  <c r="AD36" i="13"/>
  <c r="G67" i="13"/>
  <c r="E92" i="13"/>
  <c r="H136" i="13"/>
  <c r="H148" i="13" s="1"/>
  <c r="H11" i="13" s="1"/>
  <c r="AR135" i="13"/>
  <c r="N103" i="13"/>
  <c r="E104" i="13"/>
  <c r="U135" i="13"/>
  <c r="T88" i="13"/>
  <c r="N88" i="13"/>
  <c r="Q88" i="13"/>
  <c r="Q149" i="13" s="1"/>
  <c r="I87" i="13"/>
  <c r="K87" i="13"/>
  <c r="K148" i="13" s="1"/>
  <c r="K11" i="13" s="1"/>
  <c r="M87" i="13"/>
  <c r="O87" i="13"/>
  <c r="O11" i="13" s="1"/>
  <c r="S87" i="13"/>
  <c r="R88" i="13"/>
  <c r="R12" i="13" s="1"/>
  <c r="V87" i="13"/>
  <c r="U88" i="13"/>
  <c r="U12" i="13" s="1"/>
  <c r="Y87" i="13"/>
  <c r="X88" i="13"/>
  <c r="X12" i="13" s="1"/>
  <c r="Z87" i="13"/>
  <c r="AB87" i="13"/>
  <c r="AD87" i="13"/>
  <c r="AA88" i="13"/>
  <c r="AA12" i="13" s="1"/>
  <c r="AC88" i="13"/>
  <c r="AE87" i="13"/>
  <c r="AE148" i="13" s="1"/>
  <c r="AE11" i="13" s="1"/>
  <c r="AG87" i="13"/>
  <c r="AG148" i="13" s="1"/>
  <c r="AI87" i="13"/>
  <c r="AF88" i="13"/>
  <c r="AK87" i="13"/>
  <c r="AK88" i="13"/>
  <c r="AK12" i="13" s="1"/>
  <c r="AQ87" i="13"/>
  <c r="AS87" i="13"/>
  <c r="AP88" i="13"/>
  <c r="AX87" i="13"/>
  <c r="F38" i="13"/>
  <c r="F37" i="13"/>
  <c r="E45" i="13"/>
  <c r="AX54" i="13"/>
  <c r="H66" i="13"/>
  <c r="J66" i="13"/>
  <c r="AT88" i="13"/>
  <c r="N138" i="13"/>
  <c r="N154" i="13" s="1"/>
  <c r="G123" i="13"/>
  <c r="AC36" i="13"/>
  <c r="AK36" i="13"/>
  <c r="BA54" i="13"/>
  <c r="F106" i="13"/>
  <c r="N86" i="13"/>
  <c r="AX36" i="13"/>
  <c r="L87" i="13"/>
  <c r="L11" i="13"/>
  <c r="AC149" i="13"/>
  <c r="AC12" i="13"/>
  <c r="AF12" i="13"/>
  <c r="AF149" i="13"/>
  <c r="AK86" i="13"/>
  <c r="AK84" i="13" s="1"/>
  <c r="AK11" i="13"/>
  <c r="AP12" i="13"/>
  <c r="AP149" i="13"/>
  <c r="AW12" i="13"/>
  <c r="L36" i="13"/>
  <c r="U36" i="13"/>
  <c r="AV36" i="13"/>
  <c r="AY137" i="13"/>
  <c r="AY90" i="13"/>
  <c r="H153" i="13"/>
  <c r="H152" i="13" s="1"/>
  <c r="H13" i="13"/>
  <c r="L138" i="13"/>
  <c r="L154" i="13" s="1"/>
  <c r="L153" i="13" s="1"/>
  <c r="L152" i="13" s="1"/>
  <c r="L13" i="13"/>
  <c r="R138" i="13"/>
  <c r="R154" i="13" s="1"/>
  <c r="R153" i="13" s="1"/>
  <c r="R152" i="13" s="1"/>
  <c r="R13" i="13"/>
  <c r="T13" i="13"/>
  <c r="T153" i="13"/>
  <c r="T152" i="13" s="1"/>
  <c r="X138" i="13"/>
  <c r="X154" i="13" s="1"/>
  <c r="X153" i="13" s="1"/>
  <c r="X152" i="13" s="1"/>
  <c r="X13" i="13"/>
  <c r="Z13" i="13"/>
  <c r="Z153" i="13"/>
  <c r="Z152" i="13" s="1"/>
  <c r="AB138" i="13"/>
  <c r="AB154" i="13" s="1"/>
  <c r="AB153" i="13" s="1"/>
  <c r="AB152" i="13" s="1"/>
  <c r="AB13" i="13"/>
  <c r="AF138" i="13"/>
  <c r="AF154" i="13" s="1"/>
  <c r="AF153" i="13" s="1"/>
  <c r="AF152" i="13" s="1"/>
  <c r="AF13" i="13"/>
  <c r="AH138" i="13"/>
  <c r="AH154" i="13" s="1"/>
  <c r="AH153" i="13" s="1"/>
  <c r="AH152" i="13" s="1"/>
  <c r="AH13" i="13"/>
  <c r="AJ153" i="13"/>
  <c r="AJ152" i="13" s="1"/>
  <c r="AJ13" i="13"/>
  <c r="AL138" i="13"/>
  <c r="AL154" i="13" s="1"/>
  <c r="AL153" i="13" s="1"/>
  <c r="AL152" i="13" s="1"/>
  <c r="AL13" i="13"/>
  <c r="AP138" i="13"/>
  <c r="AP154" i="13" s="1"/>
  <c r="AP153" i="13" s="1"/>
  <c r="AP152" i="13" s="1"/>
  <c r="AP13" i="13"/>
  <c r="AR138" i="13"/>
  <c r="AR154" i="13" s="1"/>
  <c r="AR153" i="13" s="1"/>
  <c r="AR152" i="13" s="1"/>
  <c r="AR13" i="13"/>
  <c r="AT13" i="13"/>
  <c r="AT153" i="13"/>
  <c r="AT152" i="13" s="1"/>
  <c r="AV138" i="13"/>
  <c r="AV154" i="13" s="1"/>
  <c r="AV153" i="13" s="1"/>
  <c r="AV13" i="13"/>
  <c r="AZ138" i="13"/>
  <c r="AZ154" i="13" s="1"/>
  <c r="AZ153" i="13" s="1"/>
  <c r="AZ152" i="13" s="1"/>
  <c r="AZ13" i="13"/>
  <c r="O66" i="13"/>
  <c r="Y66" i="13"/>
  <c r="O103" i="13"/>
  <c r="AY135" i="13"/>
  <c r="I36" i="13"/>
  <c r="K36" i="13"/>
  <c r="O36" i="13"/>
  <c r="R36" i="13"/>
  <c r="AB36" i="13"/>
  <c r="AF36" i="13"/>
  <c r="AL36" i="13"/>
  <c r="AP36" i="13"/>
  <c r="AU12" i="13"/>
  <c r="AU10" i="13" s="1"/>
  <c r="AZ137" i="13"/>
  <c r="AZ90" i="13"/>
  <c r="E154" i="13"/>
  <c r="E153" i="13" s="1"/>
  <c r="E152" i="13" s="1"/>
  <c r="E13" i="13"/>
  <c r="I153" i="13"/>
  <c r="I152" i="13" s="1"/>
  <c r="I13" i="13"/>
  <c r="K153" i="13"/>
  <c r="K152" i="13" s="1"/>
  <c r="K13" i="13"/>
  <c r="O138" i="13"/>
  <c r="O154" i="13" s="1"/>
  <c r="O153" i="13" s="1"/>
  <c r="O152" i="13" s="1"/>
  <c r="O13" i="13"/>
  <c r="Q13" i="13"/>
  <c r="Q153" i="13"/>
  <c r="Q152" i="13" s="1"/>
  <c r="U138" i="13"/>
  <c r="U154" i="13" s="1"/>
  <c r="U153" i="13" s="1"/>
  <c r="U152" i="13" s="1"/>
  <c r="U13" i="13"/>
  <c r="W153" i="13"/>
  <c r="W152" i="13" s="1"/>
  <c r="W13" i="13"/>
  <c r="AA138" i="13"/>
  <c r="AA154" i="13" s="1"/>
  <c r="AA153" i="13" s="1"/>
  <c r="AA152" i="13" s="1"/>
  <c r="AA13" i="13"/>
  <c r="AC138" i="13"/>
  <c r="AC154" i="13" s="1"/>
  <c r="AC153" i="13" s="1"/>
  <c r="AC152" i="13" s="1"/>
  <c r="AC13" i="13"/>
  <c r="AE13" i="13"/>
  <c r="AE153" i="13"/>
  <c r="AE152" i="13" s="1"/>
  <c r="AG138" i="13"/>
  <c r="AG154" i="13" s="1"/>
  <c r="AG153" i="13" s="1"/>
  <c r="AG152" i="13" s="1"/>
  <c r="AG13" i="13"/>
  <c r="AK138" i="13"/>
  <c r="AK154" i="13" s="1"/>
  <c r="AK153" i="13" s="1"/>
  <c r="AK152" i="13" s="1"/>
  <c r="AK13" i="13"/>
  <c r="AO153" i="13"/>
  <c r="AO152" i="13" s="1"/>
  <c r="AO13" i="13"/>
  <c r="AQ138" i="13"/>
  <c r="AQ154" i="13" s="1"/>
  <c r="AQ153" i="13" s="1"/>
  <c r="AQ152" i="13" s="1"/>
  <c r="AQ13" i="13"/>
  <c r="AU138" i="13"/>
  <c r="AU154" i="13" s="1"/>
  <c r="AU153" i="13" s="1"/>
  <c r="AU152" i="13" s="1"/>
  <c r="AU13" i="13"/>
  <c r="AW138" i="13"/>
  <c r="AW154" i="13" s="1"/>
  <c r="AW153" i="13" s="1"/>
  <c r="AW152" i="13" s="1"/>
  <c r="AW13" i="13"/>
  <c r="AY13" i="13"/>
  <c r="AY153" i="13"/>
  <c r="AY152" i="13" s="1"/>
  <c r="AZ54" i="13"/>
  <c r="K137" i="13"/>
  <c r="K135" i="13" s="1"/>
  <c r="N149" i="13"/>
  <c r="AZ135" i="13"/>
  <c r="AY87" i="13"/>
  <c r="AY148" i="13" s="1"/>
  <c r="AY11" i="13" s="1"/>
  <c r="G113" i="13"/>
  <c r="G104" i="13" s="1"/>
  <c r="AZ36" i="13"/>
  <c r="AZ87" i="13"/>
  <c r="AZ11" i="13" s="1"/>
  <c r="F28" i="13"/>
  <c r="F87" i="13" s="1"/>
  <c r="AZ88" i="13"/>
  <c r="AZ86" i="13" s="1"/>
  <c r="G80" i="13"/>
  <c r="AW36" i="13"/>
  <c r="G111" i="13"/>
  <c r="AR88" i="13"/>
  <c r="F138" i="13"/>
  <c r="F154" i="13" s="1"/>
  <c r="F153" i="13" s="1"/>
  <c r="F152" i="13" s="1"/>
  <c r="F13" i="13"/>
  <c r="G13" i="13" s="1"/>
  <c r="AM138" i="13"/>
  <c r="AM154" i="13" s="1"/>
  <c r="AM153" i="13" s="1"/>
  <c r="AM13" i="13"/>
  <c r="AJ36" i="13"/>
  <c r="AT36" i="13"/>
  <c r="AJ87" i="13"/>
  <c r="AJ148" i="13" s="1"/>
  <c r="AJ11" i="13" s="1"/>
  <c r="AO87" i="13"/>
  <c r="AO148" i="13" s="1"/>
  <c r="AO11" i="13" s="1"/>
  <c r="AM87" i="13"/>
  <c r="AM11" i="13" s="1"/>
  <c r="AM88" i="13"/>
  <c r="F68" i="13"/>
  <c r="G83" i="13"/>
  <c r="AH88" i="13"/>
  <c r="AH36" i="13"/>
  <c r="E117" i="13"/>
  <c r="AO149" i="13"/>
  <c r="T36" i="13"/>
  <c r="AT149" i="13"/>
  <c r="T87" i="13"/>
  <c r="W87" i="13"/>
  <c r="W148" i="13" s="1"/>
  <c r="W11" i="13" s="1"/>
  <c r="AT87" i="13"/>
  <c r="E68" i="13"/>
  <c r="G71" i="13"/>
  <c r="E62" i="13"/>
  <c r="G62" i="13" s="1"/>
  <c r="G65" i="13"/>
  <c r="E61" i="13"/>
  <c r="G64" i="13"/>
  <c r="AY149" i="13"/>
  <c r="AY12" i="13" s="1"/>
  <c r="E38" i="13"/>
  <c r="Z36" i="13"/>
  <c r="G77" i="13"/>
  <c r="F116" i="13"/>
  <c r="G116" i="13" s="1"/>
  <c r="G118" i="13"/>
  <c r="X36" i="13"/>
  <c r="L136" i="13"/>
  <c r="N136" i="13"/>
  <c r="N148" i="13" s="1"/>
  <c r="T136" i="13"/>
  <c r="T135" i="13" s="1"/>
  <c r="X136" i="13"/>
  <c r="X135" i="13" s="1"/>
  <c r="W137" i="13"/>
  <c r="Q137" i="13"/>
  <c r="Q135" i="13" s="1"/>
  <c r="G109" i="13"/>
  <c r="H103" i="13"/>
  <c r="J103" i="13"/>
  <c r="W103" i="13"/>
  <c r="Y103" i="13"/>
  <c r="L135" i="13"/>
  <c r="L103" i="13"/>
  <c r="I135" i="13"/>
  <c r="I148" i="13"/>
  <c r="W135" i="13"/>
  <c r="U149" i="13"/>
  <c r="R136" i="13"/>
  <c r="R11" i="13"/>
  <c r="O135" i="13"/>
  <c r="O148" i="13"/>
  <c r="W66" i="13"/>
  <c r="AZ148" i="13"/>
  <c r="AT135" i="13"/>
  <c r="AT148" i="13"/>
  <c r="AT11" i="13" s="1"/>
  <c r="AV135" i="13"/>
  <c r="AV148" i="13"/>
  <c r="AU135" i="13"/>
  <c r="AU148" i="13"/>
  <c r="AU147" i="13" s="1"/>
  <c r="AW135" i="13"/>
  <c r="AP135" i="13"/>
  <c r="AO135" i="13"/>
  <c r="AQ135" i="13"/>
  <c r="AQ148" i="13"/>
  <c r="AJ135" i="13"/>
  <c r="AK135" i="13"/>
  <c r="AK148" i="13"/>
  <c r="AM135" i="13"/>
  <c r="AM148" i="13"/>
  <c r="Z135" i="13"/>
  <c r="Z148" i="13"/>
  <c r="Z11" i="13" s="1"/>
  <c r="AB135" i="13"/>
  <c r="AB148" i="13"/>
  <c r="AA135" i="13"/>
  <c r="AC135" i="13"/>
  <c r="AF135" i="13"/>
  <c r="AH135" i="13"/>
  <c r="AE135" i="13"/>
  <c r="AG135" i="13"/>
  <c r="I66" i="13"/>
  <c r="K66" i="13"/>
  <c r="M66" i="13"/>
  <c r="Q66" i="13"/>
  <c r="U66" i="13"/>
  <c r="F109" i="13"/>
  <c r="G48" i="13"/>
  <c r="G57" i="13"/>
  <c r="G54" i="13"/>
  <c r="G63" i="13"/>
  <c r="J36" i="13"/>
  <c r="N36" i="13"/>
  <c r="S36" i="13"/>
  <c r="W36" i="13"/>
  <c r="AA36" i="13"/>
  <c r="AE36" i="13"/>
  <c r="AI36" i="13"/>
  <c r="AM36" i="13"/>
  <c r="AQ36" i="13"/>
  <c r="AU36" i="13"/>
  <c r="AY36" i="13"/>
  <c r="H86" i="13"/>
  <c r="I88" i="13"/>
  <c r="I86" i="13" s="1"/>
  <c r="J88" i="13"/>
  <c r="J86" i="13" s="1"/>
  <c r="L88" i="13"/>
  <c r="M88" i="13"/>
  <c r="M86" i="13" s="1"/>
  <c r="O88" i="13"/>
  <c r="P88" i="13"/>
  <c r="P86" i="13" s="1"/>
  <c r="S88" i="13"/>
  <c r="U87" i="13"/>
  <c r="U11" i="13" s="1"/>
  <c r="U10" i="13" s="1"/>
  <c r="V88" i="13"/>
  <c r="V86" i="13" s="1"/>
  <c r="X87" i="13"/>
  <c r="Y88" i="13"/>
  <c r="AA87" i="13"/>
  <c r="AA148" i="13" s="1"/>
  <c r="AB88" i="13"/>
  <c r="AD88" i="13"/>
  <c r="AF87" i="13"/>
  <c r="AF11" i="13" s="1"/>
  <c r="AF10" i="13" s="1"/>
  <c r="AG88" i="13"/>
  <c r="AI88" i="13"/>
  <c r="AI86" i="13" s="1"/>
  <c r="AL87" i="13"/>
  <c r="AL88" i="13"/>
  <c r="AL149" i="13" s="1"/>
  <c r="AN88" i="13"/>
  <c r="AP87" i="13"/>
  <c r="AP11" i="13" s="1"/>
  <c r="AP10" i="13" s="1"/>
  <c r="AQ88" i="13"/>
  <c r="AS88" i="13"/>
  <c r="AS86" i="13" s="1"/>
  <c r="AX88" i="13"/>
  <c r="BA88" i="13"/>
  <c r="F92" i="13"/>
  <c r="F137" i="13" s="1"/>
  <c r="F104" i="13"/>
  <c r="F103" i="13" s="1"/>
  <c r="F112" i="13"/>
  <c r="E112" i="13"/>
  <c r="I103" i="13"/>
  <c r="M103" i="13"/>
  <c r="X103" i="13"/>
  <c r="X11" i="13" s="1"/>
  <c r="G95" i="13"/>
  <c r="G94" i="13" s="1"/>
  <c r="E105" i="13"/>
  <c r="Q103" i="13"/>
  <c r="K103" i="13"/>
  <c r="E109" i="13"/>
  <c r="F60" i="13"/>
  <c r="H92" i="13"/>
  <c r="H137" i="13" s="1"/>
  <c r="I90" i="13"/>
  <c r="O90" i="13"/>
  <c r="U90" i="13"/>
  <c r="AA90" i="13"/>
  <c r="AC90" i="13"/>
  <c r="AK90" i="13"/>
  <c r="AM90" i="13"/>
  <c r="AU90" i="13"/>
  <c r="AW90" i="13"/>
  <c r="AP90" i="13"/>
  <c r="AT90" i="13"/>
  <c r="AJ90" i="13"/>
  <c r="AL90" i="13"/>
  <c r="AN90" i="13"/>
  <c r="AV90" i="13"/>
  <c r="AX90" i="13"/>
  <c r="BA90" i="13"/>
  <c r="AO90" i="13"/>
  <c r="AQ90" i="13"/>
  <c r="AR90" i="13"/>
  <c r="AS90" i="13"/>
  <c r="AE90" i="13"/>
  <c r="AG90" i="13"/>
  <c r="AI90" i="13"/>
  <c r="W90" i="13"/>
  <c r="Y90" i="13"/>
  <c r="S90" i="13"/>
  <c r="M90" i="13"/>
  <c r="X66" i="13"/>
  <c r="Z66" i="13"/>
  <c r="AC66" i="13"/>
  <c r="AD66" i="13"/>
  <c r="AE66" i="13"/>
  <c r="AH66" i="13"/>
  <c r="AI66" i="13"/>
  <c r="AJ66" i="13"/>
  <c r="AM66" i="13"/>
  <c r="AO66" i="13"/>
  <c r="AX66" i="13"/>
  <c r="F63" i="13"/>
  <c r="J90" i="13"/>
  <c r="L90" i="13"/>
  <c r="N90" i="13"/>
  <c r="P90" i="13"/>
  <c r="R90" i="13"/>
  <c r="T90" i="13"/>
  <c r="V90" i="13"/>
  <c r="X90" i="13"/>
  <c r="Z90" i="13"/>
  <c r="AB90" i="13"/>
  <c r="AD90" i="13"/>
  <c r="AF90" i="13"/>
  <c r="AH90" i="13"/>
  <c r="Q90" i="13"/>
  <c r="K90" i="13"/>
  <c r="E98" i="13"/>
  <c r="H98" i="13"/>
  <c r="AY66" i="13"/>
  <c r="H60" i="13"/>
  <c r="J60" i="13"/>
  <c r="N60" i="13"/>
  <c r="P60" i="13"/>
  <c r="Y60" i="13"/>
  <c r="Z60" i="13"/>
  <c r="AE60" i="13"/>
  <c r="AG60" i="13"/>
  <c r="AH60" i="13"/>
  <c r="AJ60" i="13"/>
  <c r="AT60" i="13"/>
  <c r="AV60" i="13"/>
  <c r="AX60" i="13"/>
  <c r="AZ60" i="13"/>
  <c r="BA60" i="13"/>
  <c r="G72" i="13"/>
  <c r="E75" i="13"/>
  <c r="F75" i="13"/>
  <c r="G78" i="13"/>
  <c r="F78" i="13"/>
  <c r="F81" i="13"/>
  <c r="AL60" i="13"/>
  <c r="AN60" i="13"/>
  <c r="AO60" i="13"/>
  <c r="I60" i="13"/>
  <c r="K60" i="13"/>
  <c r="M60" i="13"/>
  <c r="AR66" i="13"/>
  <c r="AZ66" i="13"/>
  <c r="F91" i="13"/>
  <c r="AQ60" i="13"/>
  <c r="AS60" i="13"/>
  <c r="AU60" i="13"/>
  <c r="E91" i="13"/>
  <c r="E136" i="13" s="1"/>
  <c r="F67" i="13"/>
  <c r="F66" i="13" s="1"/>
  <c r="R87" i="13"/>
  <c r="R86" i="13" s="1"/>
  <c r="AC87" i="13"/>
  <c r="AH87" i="13"/>
  <c r="AN87" i="13"/>
  <c r="AN86" i="13" s="1"/>
  <c r="AR87" i="13"/>
  <c r="AW87" i="13"/>
  <c r="BA87" i="13"/>
  <c r="AW60" i="13"/>
  <c r="O60" i="13"/>
  <c r="AC60" i="13"/>
  <c r="BA66" i="13"/>
  <c r="S60" i="13"/>
  <c r="V60" i="13"/>
  <c r="X60" i="13"/>
  <c r="R60" i="13"/>
  <c r="AB60" i="13"/>
  <c r="AA60" i="13"/>
  <c r="AI60" i="13"/>
  <c r="AK60" i="13"/>
  <c r="G69" i="13"/>
  <c r="F69" i="13"/>
  <c r="W60" i="13"/>
  <c r="U86" i="13"/>
  <c r="G75" i="13"/>
  <c r="U60" i="13"/>
  <c r="AM60" i="13"/>
  <c r="Q60" i="13"/>
  <c r="AN66" i="13"/>
  <c r="T60" i="13"/>
  <c r="AF60" i="13"/>
  <c r="AD60" i="13"/>
  <c r="F72" i="13"/>
  <c r="AS66" i="13"/>
  <c r="AT66" i="13"/>
  <c r="AW66" i="13"/>
  <c r="G45" i="13"/>
  <c r="Q39" i="13"/>
  <c r="E39" i="13" s="1"/>
  <c r="F48" i="13"/>
  <c r="AP60" i="13"/>
  <c r="AR60" i="13"/>
  <c r="AY60" i="13"/>
  <c r="E72" i="13"/>
  <c r="E78" i="13"/>
  <c r="E81" i="13"/>
  <c r="L60" i="13"/>
  <c r="E69" i="13"/>
  <c r="F36" i="13"/>
  <c r="F54" i="13"/>
  <c r="Q37" i="13"/>
  <c r="E63" i="13"/>
  <c r="E54" i="13"/>
  <c r="E30" i="13"/>
  <c r="G30" i="13"/>
  <c r="L27" i="13"/>
  <c r="N27" i="13"/>
  <c r="P27" i="13"/>
  <c r="R27" i="13"/>
  <c r="T27" i="13"/>
  <c r="V27" i="13"/>
  <c r="X27" i="13"/>
  <c r="Z27" i="13"/>
  <c r="AB27" i="13"/>
  <c r="AD27" i="13"/>
  <c r="AF27" i="13"/>
  <c r="AH27" i="13"/>
  <c r="AS27" i="13"/>
  <c r="AU27" i="13"/>
  <c r="AW27" i="13"/>
  <c r="F29" i="13"/>
  <c r="G51" i="13"/>
  <c r="F51" i="13"/>
  <c r="F57" i="13"/>
  <c r="E57" i="13"/>
  <c r="E51" i="13"/>
  <c r="E48" i="13"/>
  <c r="AO27" i="13"/>
  <c r="I27" i="13"/>
  <c r="K27" i="13"/>
  <c r="M27" i="13"/>
  <c r="O27" i="13"/>
  <c r="Q27" i="13"/>
  <c r="S27" i="13"/>
  <c r="U27" i="13"/>
  <c r="W27" i="13"/>
  <c r="Y27" i="13"/>
  <c r="AA27" i="13"/>
  <c r="AC27" i="13"/>
  <c r="AE27" i="13"/>
  <c r="AG27" i="13"/>
  <c r="AI27" i="13"/>
  <c r="AK27" i="13"/>
  <c r="AM27" i="13"/>
  <c r="G33" i="13"/>
  <c r="G27" i="13" s="1"/>
  <c r="AJ33" i="13"/>
  <c r="AJ27" i="13" s="1"/>
  <c r="F42" i="13"/>
  <c r="F45" i="13"/>
  <c r="E42" i="13"/>
  <c r="G42" i="13"/>
  <c r="AR27" i="13"/>
  <c r="AT27" i="13"/>
  <c r="AV27" i="13"/>
  <c r="AX27" i="13"/>
  <c r="AZ27" i="13"/>
  <c r="E28" i="13"/>
  <c r="G28" i="13"/>
  <c r="F33" i="13"/>
  <c r="AY33" i="13"/>
  <c r="AY27" i="13" s="1"/>
  <c r="F30" i="13"/>
  <c r="H27" i="13"/>
  <c r="J27" i="13"/>
  <c r="G39" i="13"/>
  <c r="F39" i="13"/>
  <c r="E40" i="13"/>
  <c r="C14" i="8"/>
  <c r="D14" i="8" s="1"/>
  <c r="C19" i="8"/>
  <c r="D19" i="8" s="1"/>
  <c r="AK10" i="13" l="1"/>
  <c r="E33" i="13"/>
  <c r="E27" i="13" s="1"/>
  <c r="X86" i="13"/>
  <c r="R149" i="13"/>
  <c r="X149" i="13"/>
  <c r="F136" i="13"/>
  <c r="H135" i="13"/>
  <c r="AL12" i="13"/>
  <c r="Y86" i="13"/>
  <c r="S86" i="13"/>
  <c r="L86" i="13"/>
  <c r="E60" i="13"/>
  <c r="G60" i="13" s="1"/>
  <c r="AT12" i="13"/>
  <c r="AT10" i="13" s="1"/>
  <c r="AK149" i="13"/>
  <c r="AA149" i="13"/>
  <c r="AA147" i="13" s="1"/>
  <c r="AL148" i="13"/>
  <c r="AL147" i="13" s="1"/>
  <c r="AD86" i="13"/>
  <c r="L148" i="13"/>
  <c r="AK147" i="13"/>
  <c r="F88" i="13"/>
  <c r="Q12" i="13"/>
  <c r="AX86" i="13"/>
  <c r="N153" i="13"/>
  <c r="N152" i="13" s="1"/>
  <c r="N13" i="13"/>
  <c r="AP86" i="13"/>
  <c r="E66" i="13"/>
  <c r="G66" i="13" s="1"/>
  <c r="E88" i="13"/>
  <c r="E149" i="13" s="1"/>
  <c r="H90" i="13"/>
  <c r="X10" i="13"/>
  <c r="AO12" i="13"/>
  <c r="AO10" i="13" s="1"/>
  <c r="BA86" i="13"/>
  <c r="AF86" i="13"/>
  <c r="AF84" i="13" s="1"/>
  <c r="T148" i="13"/>
  <c r="T11" i="13" s="1"/>
  <c r="N135" i="13"/>
  <c r="AL11" i="13"/>
  <c r="Q36" i="13"/>
  <c r="AW86" i="13"/>
  <c r="AW11" i="13"/>
  <c r="AW10" i="13" s="1"/>
  <c r="AC86" i="13"/>
  <c r="AC11" i="13"/>
  <c r="AC10" i="13" s="1"/>
  <c r="AB86" i="13"/>
  <c r="AB84" i="13" s="1"/>
  <c r="AB149" i="13"/>
  <c r="AB12" i="13" s="1"/>
  <c r="AB11" i="13"/>
  <c r="AQ11" i="13"/>
  <c r="AM149" i="13"/>
  <c r="AM12" i="13"/>
  <c r="AM10" i="13" s="1"/>
  <c r="AR149" i="13"/>
  <c r="AR12" i="13"/>
  <c r="AV152" i="13"/>
  <c r="AV12" i="13"/>
  <c r="AF148" i="13"/>
  <c r="AF147" i="13" s="1"/>
  <c r="AC148" i="13"/>
  <c r="AC147" i="13" s="1"/>
  <c r="AM147" i="13"/>
  <c r="AP148" i="13"/>
  <c r="AP147" i="13" s="1"/>
  <c r="H149" i="13"/>
  <c r="L149" i="13"/>
  <c r="AR86" i="13"/>
  <c r="AR11" i="13"/>
  <c r="AH86" i="13"/>
  <c r="AH11" i="13"/>
  <c r="AQ86" i="13"/>
  <c r="AQ149" i="13"/>
  <c r="AQ12" i="13" s="1"/>
  <c r="AG86" i="13"/>
  <c r="AG84" i="13" s="1"/>
  <c r="AG149" i="13"/>
  <c r="AG12" i="13" s="1"/>
  <c r="AA86" i="13"/>
  <c r="AA84" i="13" s="1"/>
  <c r="AA11" i="13"/>
  <c r="AA10" i="13" s="1"/>
  <c r="AG11" i="13"/>
  <c r="AV147" i="13"/>
  <c r="AV11" i="13"/>
  <c r="AH149" i="13"/>
  <c r="AH12" i="13"/>
  <c r="AZ149" i="13"/>
  <c r="AZ147" i="13" s="1"/>
  <c r="AZ12" i="13"/>
  <c r="AZ10" i="13" s="1"/>
  <c r="L147" i="13"/>
  <c r="AY10" i="13"/>
  <c r="L12" i="13"/>
  <c r="L10" i="13" s="1"/>
  <c r="I149" i="13"/>
  <c r="I12" i="13" s="1"/>
  <c r="G112" i="13"/>
  <c r="F11" i="13"/>
  <c r="G68" i="13"/>
  <c r="AR148" i="13"/>
  <c r="AM152" i="13"/>
  <c r="AM86" i="13"/>
  <c r="F27" i="13"/>
  <c r="F12" i="13"/>
  <c r="G81" i="13"/>
  <c r="AH148" i="13"/>
  <c r="E115" i="13"/>
  <c r="G115" i="13" s="1"/>
  <c r="G117" i="13"/>
  <c r="E103" i="13"/>
  <c r="G103" i="13" s="1"/>
  <c r="G105" i="13"/>
  <c r="G61" i="13"/>
  <c r="G38" i="13"/>
  <c r="AW148" i="13"/>
  <c r="AW147" i="13" s="1"/>
  <c r="X148" i="13"/>
  <c r="I11" i="13"/>
  <c r="I147" i="13"/>
  <c r="N11" i="13"/>
  <c r="N147" i="13"/>
  <c r="U148" i="13"/>
  <c r="U147" i="13" s="1"/>
  <c r="R10" i="13"/>
  <c r="R135" i="13"/>
  <c r="R148" i="13"/>
  <c r="O86" i="13"/>
  <c r="O149" i="13"/>
  <c r="O147" i="13" s="1"/>
  <c r="O12" i="13"/>
  <c r="O10" i="13" s="1"/>
  <c r="K86" i="13"/>
  <c r="K149" i="13"/>
  <c r="AY86" i="13"/>
  <c r="AT86" i="13"/>
  <c r="AO86" i="13"/>
  <c r="AJ86" i="13"/>
  <c r="AJ149" i="13"/>
  <c r="AJ12" i="13" s="1"/>
  <c r="AJ10" i="13" s="1"/>
  <c r="AE86" i="13"/>
  <c r="AE149" i="13"/>
  <c r="AE12" i="13" s="1"/>
  <c r="AE10" i="13" s="1"/>
  <c r="Z86" i="13"/>
  <c r="Z149" i="13"/>
  <c r="Z12" i="13" s="1"/>
  <c r="Z10" i="13" s="1"/>
  <c r="W86" i="13"/>
  <c r="W149" i="13"/>
  <c r="T86" i="13"/>
  <c r="T149" i="13"/>
  <c r="T12" i="13" s="1"/>
  <c r="F90" i="13"/>
  <c r="G136" i="13"/>
  <c r="AL86" i="13"/>
  <c r="AL84" i="13" s="1"/>
  <c r="G91" i="13"/>
  <c r="G90" i="13" s="1"/>
  <c r="Q87" i="13"/>
  <c r="E37" i="13"/>
  <c r="E87" i="13" s="1"/>
  <c r="C24" i="8"/>
  <c r="D24" i="8"/>
  <c r="R147" i="13" l="1"/>
  <c r="X147" i="13"/>
  <c r="AH147" i="13"/>
  <c r="T10" i="13"/>
  <c r="AR10" i="13"/>
  <c r="N12" i="13"/>
  <c r="N10" i="13" s="1"/>
  <c r="G88" i="13"/>
  <c r="AB147" i="13"/>
  <c r="AG10" i="13"/>
  <c r="AG147" i="13"/>
  <c r="AQ147" i="13"/>
  <c r="Q86" i="13"/>
  <c r="Q148" i="13"/>
  <c r="H12" i="13"/>
  <c r="H10" i="13" s="1"/>
  <c r="H147" i="13"/>
  <c r="F10" i="13"/>
  <c r="AH10" i="13"/>
  <c r="AQ10" i="13"/>
  <c r="F149" i="13"/>
  <c r="F86" i="13"/>
  <c r="AR147" i="13"/>
  <c r="E36" i="13"/>
  <c r="G36" i="13" s="1"/>
  <c r="G37" i="13"/>
  <c r="I10" i="13"/>
  <c r="F135" i="13"/>
  <c r="F148" i="13"/>
  <c r="K147" i="13"/>
  <c r="K12" i="13"/>
  <c r="K10" i="13" s="1"/>
  <c r="AY147" i="13"/>
  <c r="AT147" i="13"/>
  <c r="AO147" i="13"/>
  <c r="AJ147" i="13"/>
  <c r="AE147" i="13"/>
  <c r="Z147" i="13"/>
  <c r="W12" i="13"/>
  <c r="W10" i="13" s="1"/>
  <c r="W147" i="13"/>
  <c r="T147" i="13"/>
  <c r="E90" i="13"/>
  <c r="E137" i="13"/>
  <c r="G137" i="13" l="1"/>
  <c r="E12" i="13"/>
  <c r="G12" i="13" s="1"/>
  <c r="Q11" i="13"/>
  <c r="Q147" i="13"/>
  <c r="F147" i="13"/>
  <c r="E86" i="13"/>
  <c r="G86" i="13" s="1"/>
  <c r="G87" i="13"/>
  <c r="E148" i="13"/>
  <c r="E147" i="13" s="1"/>
  <c r="E135" i="13"/>
  <c r="G135" i="13" s="1"/>
  <c r="Q10" i="13" l="1"/>
  <c r="E10" i="13" s="1"/>
  <c r="G10" i="13" s="1"/>
  <c r="E11" i="13"/>
  <c r="G11" i="13" s="1"/>
</calcChain>
</file>

<file path=xl/comments1.xml><?xml version="1.0" encoding="utf-8"?>
<comments xmlns="http://schemas.openxmlformats.org/spreadsheetml/2006/main">
  <authors>
    <author>TureyskayEE</author>
  </authors>
  <commentList>
    <comment ref="J11" authorId="0" shape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<sst xmlns="http://schemas.openxmlformats.org/spreadsheetml/2006/main" count="1345" uniqueCount="465">
  <si>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</si>
  <si>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</si>
  <si>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</si>
  <si>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</si>
  <si>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</si>
  <si>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</si>
  <si>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</si>
  <si>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</si>
  <si>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</si>
  <si>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</si>
  <si>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</si>
  <si>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</si>
  <si>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</si>
  <si>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</si>
  <si>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</si>
  <si>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</si>
  <si>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</si>
  <si>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</si>
  <si>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</si>
  <si>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</si>
  <si>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</si>
  <si>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</si>
  <si>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</si>
  <si>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</si>
  <si>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</si>
  <si>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</si>
  <si>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</si>
  <si>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</si>
  <si>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</si>
  <si>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</si>
  <si>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</si>
  <si>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</si>
  <si>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</si>
  <si>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</si>
  <si>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</si>
  <si>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</si>
  <si>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</si>
  <si>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</si>
  <si>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</si>
  <si>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</si>
  <si>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</si>
  <si>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</si>
  <si>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</si>
  <si>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</si>
  <si>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</si>
  <si>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</si>
  <si>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</si>
  <si>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</si>
  <si>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</si>
  <si>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</si>
  <si>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</si>
  <si>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</si>
  <si>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</si>
  <si>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</si>
  <si>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</si>
  <si>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</si>
  <si>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</si>
  <si>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</si>
  <si>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</si>
  <si>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</si>
  <si>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</si>
  <si>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</si>
  <si>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</si>
  <si>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</si>
  <si>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</si>
  <si>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</si>
  <si>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</si>
  <si>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</si>
  <si>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</si>
  <si>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</si>
  <si>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</si>
  <si>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</si>
  <si>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</si>
  <si>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</si>
  <si>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</si>
  <si>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</si>
  <si>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</si>
  <si>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</si>
  <si>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</si>
  <si>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</si>
  <si>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</si>
  <si>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</si>
  <si>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</si>
  <si>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</si>
  <si>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</si>
  <si>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</si>
  <si>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</si>
  <si>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</si>
  <si>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</si>
  <si>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</si>
  <si>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</si>
  <si>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</si>
  <si>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</si>
  <si>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</si>
  <si>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</si>
  <si>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</si>
  <si>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</si>
  <si>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</si>
  <si>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</si>
  <si>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</si>
  <si>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</si>
  <si>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</si>
  <si>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</si>
  <si>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</si>
  <si>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</si>
  <si>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</si>
  <si>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</si>
  <si>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</si>
  <si>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</si>
  <si>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</si>
  <si>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</si>
  <si>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</si>
  <si>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</si>
  <si>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</si>
  <si>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</si>
  <si>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</si>
  <si>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</si>
  <si>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</si>
  <si>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</si>
  <si>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</si>
  <si>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</si>
  <si>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</si>
  <si>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</si>
  <si>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</si>
  <si>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</si>
  <si>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</si>
  <si>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</si>
  <si>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</si>
  <si>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</si>
  <si>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</si>
  <si>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</si>
  <si>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</si>
  <si>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</si>
  <si>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</si>
  <si>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</si>
  <si>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</si>
  <si>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</si>
  <si>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</si>
  <si>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</si>
  <si>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</si>
  <si>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</si>
  <si>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</si>
  <si>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</si>
  <si>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</si>
  <si>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</si>
  <si>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</si>
  <si>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</si>
  <si>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</si>
  <si>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</si>
  <si>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</si>
  <si>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</si>
  <si>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</si>
  <si>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</si>
  <si>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</si>
  <si>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</si>
  <si>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</si>
  <si>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</si>
  <si>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</si>
  <si>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</si>
  <si>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</si>
  <si>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</si>
  <si>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</si>
  <si>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</si>
  <si>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</si>
  <si>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</si>
  <si>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</si>
  <si>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</si>
  <si>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</si>
  <si>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</si>
  <si>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</si>
  <si>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</si>
  <si>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</si>
  <si>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</si>
  <si>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</si>
  <si>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</si>
  <si>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</si>
  <si>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</si>
  <si>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</si>
  <si>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</si>
  <si>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</si>
  <si>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</si>
  <si>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</si>
  <si>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</si>
  <si>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</si>
  <si>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</si>
  <si>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</si>
  <si>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</si>
  <si>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</si>
  <si>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</si>
  <si>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</si>
  <si>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</si>
  <si>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</si>
  <si>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</si>
  <si>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</si>
  <si>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</si>
  <si>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</si>
  <si>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</si>
  <si>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</si>
  <si>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</si>
  <si>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</si>
  <si>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</si>
  <si>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</si>
  <si>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</si>
  <si>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</si>
  <si>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</si>
  <si>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</si>
  <si>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</si>
  <si>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</si>
  <si>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</si>
  <si>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</si>
  <si>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</si>
  <si>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</si>
  <si>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</si>
  <si>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</si>
  <si>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</si>
  <si>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</si>
  <si>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</si>
  <si>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</si>
  <si>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</si>
  <si>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</si>
  <si>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</si>
  <si>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</si>
  <si>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</si>
  <si>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</si>
  <si>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</si>
  <si>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</si>
  <si>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</si>
  <si>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</si>
  <si>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</si>
  <si>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</si>
  <si>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</si>
  <si>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</si>
  <si>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</si>
  <si>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</si>
  <si>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</si>
  <si>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</si>
  <si>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</si>
  <si>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</si>
  <si>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</si>
  <si>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</si>
  <si>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</si>
  <si>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</si>
  <si>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</si>
  <si>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</si>
  <si>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</si>
  <si>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</si>
  <si>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</si>
  <si>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</si>
  <si>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</si>
  <si>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</si>
  <si>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</si>
  <si>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</si>
  <si>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</si>
  <si>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</si>
  <si>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</si>
  <si>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</si>
  <si>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</si>
  <si>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</si>
  <si>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</si>
  <si>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</si>
  <si>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</si>
  <si>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</si>
  <si>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</si>
  <si>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</si>
  <si>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</si>
  <si>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</si>
  <si>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</si>
  <si>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</si>
  <si>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</si>
  <si>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</si>
  <si>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</si>
  <si>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</si>
  <si>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</si>
  <si>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</si>
  <si>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Всего по муниципальной программе:</t>
  </si>
  <si>
    <t>Причины отклонения  фактического исполнения от запланированного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</si>
  <si>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</si>
  <si>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</si>
  <si>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</si>
  <si>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</si>
  <si>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</si>
  <si>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 xml:space="preserve">«Развитие малого и среднего предпринимательства, агропромышленного комплекса и рынков сельскохозяйственной продукции, сырья и продовольствия в Нижневартовском районе» </t>
  </si>
  <si>
    <t>Создание условий для развития субъектов малого и среднего предпринимательства</t>
  </si>
  <si>
    <t>Организация мониторинга дея-тельности малого и среднего предпринимательства в Нижне-вартовском районе в целях определения приоритетных направлений развития и формирования благоприятного мнения о малом и среднем предпринимательстве</t>
  </si>
  <si>
    <t>ОМП и СХ</t>
  </si>
  <si>
    <t>Оказание информационно-консультационной поддержки, популяризация и пропаганда предпринимательской деятельности</t>
  </si>
  <si>
    <t>1.2.2.</t>
  </si>
  <si>
    <t xml:space="preserve">Финансовая поддержка субъектов малого и среднего предпринимательства, осуществляющих социально значимые виды  деятельности в Нижневартовском районе и в социальной сфере </t>
  </si>
  <si>
    <t>ОМП и СХ, управление образования и молодежной политики администрации района, отдел по физической культуре и спорту администрации района</t>
  </si>
  <si>
    <t>Возмещение части затрат на аренду нежилых помещений</t>
  </si>
  <si>
    <t>Возмещение части затрат по предоставленным консалтинговым услугам</t>
  </si>
  <si>
    <t>Возмещение части затрат по обязательной и добровольной сертификации (декларированию) продукции (в том числе продовольственного сырья) местных товаропроизводителей</t>
  </si>
  <si>
    <t>Возмещение части затрат на приобретение оборудования (основных средств) и лицензионных программных продуктов</t>
  </si>
  <si>
    <t>Возмещение части затрат на приобретение сырья, расходных материалов и инструментов, необходимых для производства продукции и изделий народных художественных промыслов и ремесел</t>
  </si>
  <si>
    <t xml:space="preserve">Финансовая поддержка субъектов малого и среднего предпринимательства, зарегистрированных и осуществляющих деятельность в районах Крайнего Севера и приравненных к ним местностей с ограниченными сроками завоза грузов (продукции) в Нижневартовском районе </t>
  </si>
  <si>
    <t xml:space="preserve">Возмещение части затрат, связанных с началом предпринимательской деятельности </t>
  </si>
  <si>
    <t>Возмещение части затрат по доставке кормов для развития сельскохозяйственных товаропроизводителей и муки для производства хлеба и хлебобулочных изделий</t>
  </si>
  <si>
    <t>Формирование механизма финансово-кредитной и имущественной поддержки представителей малого и среднего предпринимательства</t>
  </si>
  <si>
    <t>ОМП и СХ, муниципальное бюджетное учреждение Нижневартовского района «Управление имущественными и земельными ресурсами»</t>
  </si>
  <si>
    <t>Субсидирование процентной ставки по привлеченным кредитам в российских кредитных организациях субъектам малого и среднего предпринимательства</t>
  </si>
  <si>
    <t>Субсидия на возмещение коммунальных услуг субъектам малого предпринимательства, зарегистрированным и осуществляющим деятельность в сельской местности, оказывающим услуги в сфере бытового обслуживания населения</t>
  </si>
  <si>
    <t>Субсидия на возмещение части затрат за пользование электроэнергией субъектам малого предпринимательства в социально значимых видах деятельности</t>
  </si>
  <si>
    <t>Субсидии на участие субъектов малого и среднего предпринимательства в региональных, Федеральных, международных форумах, конкурсах</t>
  </si>
  <si>
    <t>Субсидия на возмещение части затрат на изготовление и прокат рекламного ролика, изготовление и размещение уличной рекламы</t>
  </si>
  <si>
    <t>Подпрограмма 1 "Развитие малого и среднего предпринимательства в Нижневартовском районе"</t>
  </si>
  <si>
    <t>Подпрограмма 2 "Развитие агропромышленного комплекса и рынков сельскохозяйственной продукции, сырья и продовольствия в Нижневартовском районе"</t>
  </si>
  <si>
    <t>Содействие развитию производства мясного и молочного производства</t>
  </si>
  <si>
    <t>Субсидии на поддержку животноводства, переработки и реализации продукции животноводства</t>
  </si>
  <si>
    <t xml:space="preserve">Компенсация части затрат сельскохозяйственным товаропроизводителям на приобретение репродуктивных сельскохозяйственных животных за пределами района </t>
  </si>
  <si>
    <t>2.1.2.</t>
  </si>
  <si>
    <t>Компенсация части затрат на воспроизводство сельскохозяйственных животных в личных подсобных хозяйствах жителей района</t>
  </si>
  <si>
    <t xml:space="preserve">Создание условий для развития сельскохозяйственной деятельности малых форм хозяйствования </t>
  </si>
  <si>
    <t>,</t>
  </si>
  <si>
    <t>2.1.3.</t>
  </si>
  <si>
    <t>2.1.4.</t>
  </si>
  <si>
    <t xml:space="preserve">Иные межбюджетные трансферты на развитие пушного клеточного звероводства </t>
  </si>
  <si>
    <t xml:space="preserve">администрации городских и сельских поселений района
</t>
  </si>
  <si>
    <t>в том числе безвозмездные поступления физических и юридических лиц</t>
  </si>
  <si>
    <t xml:space="preserve">Субсидирование на возмещение части затрат на развитие материально-технической базы (за исключением личных подсобных хозяйств) </t>
  </si>
  <si>
    <t>2.2.1.</t>
  </si>
  <si>
    <t>2.2.2.</t>
  </si>
  <si>
    <t>Субсидирование на возмещение части затрат (расходов) на уплату за пользование электроэнергией</t>
  </si>
  <si>
    <t>2.2.3.</t>
  </si>
  <si>
    <t>Компенсация части затрат сель-скохозяйственным товаропроиз-водителям (за исключением личных подсобных хозяйств) на развитие и модернизацию материально-технической базы агропромышленного комплекса района</t>
  </si>
  <si>
    <t xml:space="preserve">Обеспечение устойчивого развития рыбохозяйственного комплекса </t>
  </si>
  <si>
    <t>2.3.1.</t>
  </si>
  <si>
    <t>2.4.1.</t>
  </si>
  <si>
    <t>Субсидирование вылова и реализации товарной пищевой рыбы (в том числе искусственно выращенной), товарной пищевой рыбопродукции</t>
  </si>
  <si>
    <t xml:space="preserve">Развитие системы заготовки и переработки дикоросов </t>
  </si>
  <si>
    <t>Субсидии на системы заготовки и переработки дикоросов</t>
  </si>
  <si>
    <t xml:space="preserve">Создание условий для устойчивого развития сельских территорий </t>
  </si>
  <si>
    <t>Развитие рыночной инфраструктуры обслуживания сельского населения, организация эффективных схем торгового и бытового обслуживания жителей удаленных населенных пунктов, расположенных в сельской местности</t>
  </si>
  <si>
    <t>2.5.1.</t>
  </si>
  <si>
    <t>2.5.2.</t>
  </si>
  <si>
    <t>Софинансирование заявки на грантовую поддержку местных инициатив граждан, проживающих в сельской местности</t>
  </si>
  <si>
    <t>2.5.3.</t>
  </si>
  <si>
    <t>Субсидия на возмещение организациям, осуществляющим реализацию товаров  населению в зоне децентрализованного снабжения, транспортных расходов по доставке товаров в населенные пункты Нижневартовского района с ограниченными сроками завоза грузов</t>
  </si>
  <si>
    <t>Подпрограмма 3. Защита прав потребителей в Нижневартовском районе</t>
  </si>
  <si>
    <t xml:space="preserve">Повышение потребительской грамотности жителей района, формирование навыков и стереотипов грамотного потребительского поведения </t>
  </si>
  <si>
    <t xml:space="preserve">ОМП и СХ, ОПРиЗПП,
администрации городских и сельских поселений района (по согласованию)
</t>
  </si>
  <si>
    <t>ОПРиЗПП</t>
  </si>
  <si>
    <t>Итого по подпрограмме 3</t>
  </si>
  <si>
    <t>г</t>
  </si>
  <si>
    <t xml:space="preserve">Ответственный исполнитель: отдел местной промышленности и сельского хозяйства администрации района
</t>
  </si>
  <si>
    <t xml:space="preserve">Соисполнитель 1: отдел потребительского рынка и защиты прав потребителей департамента экономики администрации района
</t>
  </si>
  <si>
    <t xml:space="preserve">Соисполнитель 2: администрации городских и сельских поселений района
</t>
  </si>
  <si>
    <t>Разработка и распространение информационно-справочных материалов (памяток) для граждан по вопросам защиты прав потребителей в различных сферах потребительского рынка (в том числе через медицинские организации, образовательные организации, учреждения социального обслуживания населения, объекты транспортной инфраструктуры, многофункциональные центры предоставления государственных и муниципальных услуг, торговые объекты, молодежные организации и библиотечную сеть)</t>
  </si>
  <si>
    <t xml:space="preserve">Целевые показатели муниципальной программы «Развитие малого и среднего предпринимательства, агропромышленного комплекса и рынков сельскохозяйственной продукции, сырья и продовольствия в Нижневартовском районе» </t>
  </si>
  <si>
    <t>Подпрограмма 1. Развитие малого и среднего предпринимательства в Нижневартовском районе</t>
  </si>
  <si>
    <t>Количество субъектов предпринимательства, единиц</t>
  </si>
  <si>
    <t>Количество малых и средних предприятий на 10 тыс. населения, единиц</t>
  </si>
  <si>
    <t>Доля среднесписочной численности занятых на малых и средних предприятиях в общей численности работающих человек, %</t>
  </si>
  <si>
    <t>Оценка предпринимательским сообществом эффективности реализации муниципальной программы поддержки малого и среднего предпринимательства, в баллах</t>
  </si>
  <si>
    <t xml:space="preserve">Количество экспортно-ориентированных субъектов малого и среднего предпринимательства </t>
  </si>
  <si>
    <t xml:space="preserve">Подпрограмма 2. Развитие агропромышленного комплекса и рынков сельскохозяйственной продукции, сырья и продовольствия 
в Нижневартовском районе
</t>
  </si>
  <si>
    <t>Производство продукции животноводства в крестьянских (фермерских) хозяйствах, тонн:</t>
  </si>
  <si>
    <t>скота и птицы на убой (в живом весе)</t>
  </si>
  <si>
    <t xml:space="preserve">молока </t>
  </si>
  <si>
    <t xml:space="preserve">Объем переработки дикоросов, тонн      </t>
  </si>
  <si>
    <t>Производство продукции хлебопечения в удаленных труднодоступных сельских территориях, тонн</t>
  </si>
  <si>
    <t>Производство товарной пищевой рыбы и пищевой рыбной продукции, тонн</t>
  </si>
  <si>
    <t xml:space="preserve">Количество хозяйствующих субъектов в заготовке и переработке дикоросов, ед.       </t>
  </si>
  <si>
    <t>Увеличение товарооборота в удаленных труднодоступных сельских территориях, тыс. руб.</t>
  </si>
  <si>
    <t>2.6.</t>
  </si>
  <si>
    <t>Подпрограмма III. Защита прав потребителей в Нижневартовском районе</t>
  </si>
  <si>
    <t>Количество консультаций по защите прав отделом потребительского рынка и защиты прав потребителей департамента экономики администрации района, ед.</t>
  </si>
  <si>
    <t>Удельный вес обращений потребителей, устраненных в добровольном порядке хозяйствующими субъектами, от общего числа поступивших обращений, %.</t>
  </si>
  <si>
    <t>Количество проведенных мероприятий информационно-просветительского характера, направленных на просвещение и информирование населения в сфере защиты прав потребителей, ед.</t>
  </si>
  <si>
    <t>Количество выпущенных в средствах массовой информации материалов, касающихся вопросов защиты прав потребителей, ед.</t>
  </si>
  <si>
    <t>Эффективность расходования бюджетных средств, %</t>
  </si>
  <si>
    <t>3.2.</t>
  </si>
  <si>
    <t>3.3.</t>
  </si>
  <si>
    <t>3.4.</t>
  </si>
  <si>
    <t>3.5.</t>
  </si>
  <si>
    <t>СОГЛАСОВАНО:</t>
  </si>
  <si>
    <t>_________________________(подпись)</t>
  </si>
  <si>
    <t xml:space="preserve"> ГРАФИК </t>
  </si>
  <si>
    <t>программы Нижневартовского района</t>
  </si>
  <si>
    <t>наименование программы</t>
  </si>
  <si>
    <t xml:space="preserve">Руководитель программы </t>
  </si>
  <si>
    <t xml:space="preserve"> "Развитие малого и среднего предпринимательства, агропромышленного комплекса и рынков сельскохозяйственной  продукции, сырья и продовольствия в Нижневартовском районе"</t>
  </si>
  <si>
    <t xml:space="preserve">Финансовая поддержка начинающих предпринимателей </t>
  </si>
  <si>
    <t>утвержденной от 26.10.2018 № 2451</t>
  </si>
  <si>
    <t>График (сетевой график) реализации  муниципальной программы</t>
  </si>
  <si>
    <t>2.</t>
  </si>
  <si>
    <t>2.1.5.</t>
  </si>
  <si>
    <t>2.5.4.</t>
  </si>
  <si>
    <t>2.5.5.</t>
  </si>
  <si>
    <t>Исполнитель: Колесова Т.А. тел.: 8 (3466) 49 47 70</t>
  </si>
  <si>
    <t>Прирост количества субъектов малого и среднего предпринимательства, осуществляющих деятельность в районе (в % к предыдущему году)</t>
  </si>
  <si>
    <t xml:space="preserve">Заместитель Главы  района </t>
  </si>
  <si>
    <t>1.7.</t>
  </si>
  <si>
    <t>1.7.1.</t>
  </si>
  <si>
    <t>1.7.2.</t>
  </si>
  <si>
    <t>1.8.</t>
  </si>
  <si>
    <t>1.10.</t>
  </si>
  <si>
    <t>1.11.</t>
  </si>
  <si>
    <t>Начинающие предприниматели в виде возмещения части затрат, связанных с началом предпринимательской деятельности, единиц</t>
  </si>
  <si>
    <t>Субъекты малого и среднего предпринимательства, осуществляющие деятельность в социальной сфере, единиц</t>
  </si>
  <si>
    <t>Количество субъектов малого и среднего предпринимательства, получивших информационно-консультационную поддержку, единиц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</si>
  <si>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</si>
  <si>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</si>
  <si>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Наименование муниципальной составляющей регионального проекта</t>
  </si>
  <si>
    <t xml:space="preserve">№ основного мероприятия муниципальной  программы 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</si>
  <si>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</si>
  <si>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</si>
  <si>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</si>
  <si>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</si>
  <si>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</si>
  <si>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</si>
  <si>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</si>
  <si>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</si>
  <si>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</si>
  <si>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</si>
  <si>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</si>
  <si>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</si>
  <si>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Примечание: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</si>
  <si>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</si>
  <si>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</si>
  <si>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</si>
  <si>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Исполнитель: 
Новиков Иван Валерьевич, 
главный специалист отдела экономики на транспорте, 
тел. 8 (3467) 388-107</t>
  </si>
  <si>
    <t>Информация о финансировании в 2020 году  (тыс. рублей)</t>
  </si>
  <si>
    <t>по муниципальной программе "Развитие малого и среднего предпринимательства, агропромышленного комплекса и рынков сельскохозяйственной продукции, сырья и продовольствия в Нижневартовском районе"</t>
  </si>
  <si>
    <t>Результат реализации. Причины отклонения  фактического исполнения от запланированного</t>
  </si>
  <si>
    <t xml:space="preserve"> *- финансовые затраты, предусмотренные в 2020 году на реализацию муниципальной программы по состоянию на 01.01.2020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</si>
  <si>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 xml:space="preserve">Региональный проект «Популяризация предпринимательства» 
</t>
  </si>
  <si>
    <t xml:space="preserve">Региональный проект «Расширение доступа субъектов малого и среднего предпринимательства к финансовой поддержке, в том числе к льготному финансированию»
</t>
  </si>
  <si>
    <t>Всего по портфелям проектов:«Малое и среднее предпринимательство и поддержка индивидуальной предпринимательской инициативы»</t>
  </si>
  <si>
    <t>1.</t>
  </si>
  <si>
    <t>Предоставение субсидий субъектам малого и среднего предпринимательства района</t>
  </si>
  <si>
    <t>3.</t>
  </si>
  <si>
    <t>Эффективное содействие развитию и поддержка предпринимательства на территории района</t>
  </si>
  <si>
    <t>Количество субъектов МСП – получателей фи-нансовой поддержки, единиц</t>
  </si>
  <si>
    <t>Количество новых рабочих мест, созданных субъ-ектами МСП – получателями финансовой под-держки, единиц</t>
  </si>
  <si>
    <t>Количество организованных и проведенных в му-ниципальном образовании мероприятий, направ-ленных на популяризацию предпринимательства и создание положительного мнения о предприни-мательской деятельности, вовлечение молодежи в предпринимательскую деятельность, выставочно-ярмарочных мероприятий, единиц</t>
  </si>
  <si>
    <t>1.12.</t>
  </si>
  <si>
    <t>1.13.</t>
  </si>
  <si>
    <t xml:space="preserve">Количество участников мероприятий, направлен-ных на популяризацию предпринимательства и создание положительного мнения о предпринима-тельской деятельности, вовлечение молодежи в предпринимательскую деятельность, выставочно-ярмарочных мероприятий, человек </t>
  </si>
  <si>
    <t>Количество субъектов МСП, принявших участие в межмуниципальных, региональных и межрегио-нальных выставочно – ярмарочных мероприятиях, единиц</t>
  </si>
  <si>
    <t>Численность занятых в сфере малого и среднего предпринимательства, включая индивидуальных предпринимателей, тыс. чел.</t>
  </si>
  <si>
    <t>Количество субъектов МСП – получателей финансовой поддержки, единиц</t>
  </si>
  <si>
    <t xml:space="preserve">Количество новых рабочих мест, созданных субъектами МСП – получателями финансовой поддержки, единиц </t>
  </si>
  <si>
    <t>Количество организованных и проведенных в муниципальном образовании мероприятий, направленных на популяризацию предпринимательства и создание положительного мнения о предпринимательской деятельности, вовлечение молодежи в предпринимательскую деятельность, выставочно-ярмарочных мероприятий, единиц</t>
  </si>
  <si>
    <t xml:space="preserve">бюджет автономного округа </t>
  </si>
  <si>
    <t>1.7, 1.8, 1.13</t>
  </si>
  <si>
    <t>1.9, 1.10, 1.12</t>
  </si>
  <si>
    <t xml:space="preserve"> (Ф.И.О.)</t>
  </si>
  <si>
    <t>_Х.Ж. Абдуллин</t>
  </si>
  <si>
    <t>__________________</t>
  </si>
  <si>
    <t>Руководитель  структурного подзразделения администрации района__________________________________  Г.Р. Гараева</t>
  </si>
  <si>
    <t>Г.Р. Гараева (ФИО)</t>
  </si>
  <si>
    <t xml:space="preserve">Начальник управления поддержки и развития
предпринимательства, агропромышленного 
комплекса и местной промышленности 
</t>
  </si>
  <si>
    <t xml:space="preserve">по развитию предпринимательства, агропромышленного 
комплекса и местной промышленности  
</t>
  </si>
  <si>
    <t>Оказание информационно-консультационной поддержки, популяризация и пропаганда предпринимательской деятельности (запланированы расходы по мероприятия: изготовление и прокат видео ролика о товаропроизводителях района, окружная выставка форум "Товары Земли Югорской")</t>
  </si>
  <si>
    <t>план, в соответствии с постановлением №2451  от 26.10.2018  (в ред. от 23.11.2020 № 1798 ) *</t>
  </si>
  <si>
    <t>Значение показателя на 2021 год</t>
  </si>
  <si>
    <t>Руководитель  структурного подзразделения администрации района  __________________________________   Р.Г. Гараева</t>
  </si>
  <si>
    <t>план на 2021 год *</t>
  </si>
  <si>
    <t xml:space="preserve"> реализации в  2021 году муниципальной </t>
  </si>
  <si>
    <t xml:space="preserve">Количество участников мероприятий, направленных на популяризацию предпринимательства и создание положительного мнения о предпринимательской деятельности, вовлечение молодежи в предпринимательскую деятельность, выставочно-ярмарочных мероприятий, человек </t>
  </si>
  <si>
    <t>АПРЕЛЬ</t>
  </si>
  <si>
    <t xml:space="preserve">                                                                                                                     за апрель 2021 года</t>
  </si>
  <si>
    <t>2 квартал</t>
  </si>
  <si>
    <t>3 квартал</t>
  </si>
  <si>
    <t>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</si>
</sst>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_-* #,##0.000_р_._-;\-* #,##0.000_р_._-;_-* &quot;-&quot;?_р_._-;_-@_-"/>
    <numFmt numFmtId="172" formatCode="_-* #,##0.00_р_._-;\-* #,##0.00_р_._-;_-* &quot;-&quot;?_р_._-;_-@_-"/>
  </numFmts>
  <fonts count="4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6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3" fillId="0" borderId="0"/>
  </cellStyleXfs>
  <cellXfs count="678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0" fontId="3" fillId="0" borderId="0" xfId="0" applyFont="1"/>
    <xf numFmtId="0" fontId="10" fillId="0" borderId="0" xfId="0" applyFont="1"/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3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171" fontId="3" fillId="6" borderId="1" xfId="0" applyNumberFormat="1" applyFont="1" applyFill="1" applyBorder="1" applyAlignment="1" applyProtection="1">
      <alignment horizontal="left" vertical="center" wrapText="1"/>
    </xf>
    <xf numFmtId="171" fontId="3" fillId="0" borderId="1" xfId="0" applyNumberFormat="1" applyFont="1" applyFill="1" applyBorder="1" applyAlignment="1" applyProtection="1">
      <alignment horizontal="left" vertical="center" wrapText="1"/>
    </xf>
    <xf numFmtId="171" fontId="3" fillId="7" borderId="1" xfId="0" applyNumberFormat="1" applyFont="1" applyFill="1" applyBorder="1" applyAlignment="1" applyProtection="1">
      <alignment horizontal="left" vertical="center" wrapText="1"/>
    </xf>
    <xf numFmtId="165" fontId="3" fillId="5" borderId="1" xfId="0" applyNumberFormat="1" applyFont="1" applyFill="1" applyBorder="1" applyAlignment="1" applyProtection="1">
      <alignment horizontal="center" vertical="top" wrapText="1"/>
    </xf>
    <xf numFmtId="165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6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left" vertical="top" wrapText="1"/>
    </xf>
    <xf numFmtId="0" fontId="29" fillId="0" borderId="0" xfId="0" applyFont="1" applyFill="1" applyBorder="1" applyAlignment="1" applyProtection="1"/>
    <xf numFmtId="165" fontId="3" fillId="0" borderId="0" xfId="0" applyNumberFormat="1" applyFont="1" applyFill="1" applyBorder="1" applyAlignment="1" applyProtection="1">
      <alignment horizontal="left"/>
    </xf>
    <xf numFmtId="10" fontId="3" fillId="5" borderId="1" xfId="0" applyNumberFormat="1" applyFont="1" applyFill="1" applyBorder="1" applyAlignment="1" applyProtection="1">
      <alignment horizontal="center" vertical="top" wrapText="1"/>
    </xf>
    <xf numFmtId="1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1" fontId="3" fillId="4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1" fontId="3" fillId="5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0" fontId="20" fillId="0" borderId="17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3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vertical="top"/>
    </xf>
    <xf numFmtId="170" fontId="20" fillId="0" borderId="1" xfId="2" applyNumberFormat="1" applyFont="1" applyBorder="1" applyAlignment="1">
      <alignment horizontal="center" vertical="top" wrapText="1"/>
    </xf>
    <xf numFmtId="0" fontId="20" fillId="0" borderId="1" xfId="0" applyFont="1" applyBorder="1"/>
    <xf numFmtId="165" fontId="20" fillId="0" borderId="0" xfId="0" applyNumberFormat="1" applyFont="1" applyFill="1" applyBorder="1" applyAlignment="1">
      <alignment horizontal="justify" vertical="top" wrapText="1"/>
    </xf>
    <xf numFmtId="0" fontId="22" fillId="0" borderId="0" xfId="0" applyFont="1" applyBorder="1" applyAlignment="1">
      <alignment horizontal="justify" vertical="top" wrapText="1"/>
    </xf>
    <xf numFmtId="0" fontId="22" fillId="0" borderId="0" xfId="0" applyFont="1" applyBorder="1" applyAlignment="1">
      <alignment horizontal="left" vertical="top"/>
    </xf>
    <xf numFmtId="0" fontId="20" fillId="0" borderId="0" xfId="0" applyFont="1" applyFill="1" applyBorder="1" applyAlignment="1">
      <alignment horizontal="justify" vertical="top"/>
    </xf>
    <xf numFmtId="0" fontId="32" fillId="0" borderId="0" xfId="0" applyFont="1"/>
    <xf numFmtId="0" fontId="4" fillId="0" borderId="0" xfId="0" applyFont="1" applyAlignment="1">
      <alignment horizontal="right"/>
    </xf>
    <xf numFmtId="0" fontId="33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32" fillId="0" borderId="0" xfId="0" applyNumberFormat="1" applyFont="1"/>
    <xf numFmtId="0" fontId="32" fillId="0" borderId="0" xfId="0" applyFont="1" applyAlignment="1">
      <alignment horizontal="center"/>
    </xf>
    <xf numFmtId="171" fontId="3" fillId="0" borderId="0" xfId="0" applyNumberFormat="1" applyFont="1" applyFill="1" applyAlignment="1" applyProtection="1">
      <alignment horizontal="right" vertical="center"/>
    </xf>
    <xf numFmtId="171" fontId="3" fillId="0" borderId="1" xfId="0" applyNumberFormat="1" applyFont="1" applyFill="1" applyBorder="1" applyAlignment="1" applyProtection="1">
      <alignment horizontal="left" vertical="top" wrapText="1"/>
    </xf>
    <xf numFmtId="171" fontId="3" fillId="6" borderId="8" xfId="0" applyNumberFormat="1" applyFont="1" applyFill="1" applyBorder="1" applyAlignment="1" applyProtection="1">
      <alignment horizontal="left" vertical="top" wrapText="1"/>
    </xf>
    <xf numFmtId="165" fontId="1" fillId="0" borderId="1" xfId="0" applyNumberFormat="1" applyFont="1" applyFill="1" applyBorder="1" applyAlignment="1" applyProtection="1">
      <alignment horizontal="left" vertical="top" wrapText="1"/>
    </xf>
    <xf numFmtId="171" fontId="3" fillId="0" borderId="1" xfId="2" applyNumberFormat="1" applyFont="1" applyFill="1" applyBorder="1" applyAlignment="1" applyProtection="1">
      <alignment horizontal="left" vertical="top" wrapText="1"/>
    </xf>
    <xf numFmtId="169" fontId="3" fillId="4" borderId="1" xfId="2" applyNumberFormat="1" applyFont="1" applyFill="1" applyBorder="1" applyAlignment="1" applyProtection="1">
      <alignment horizontal="left" vertical="top" wrapText="1"/>
    </xf>
    <xf numFmtId="171" fontId="3" fillId="5" borderId="1" xfId="2" applyNumberFormat="1" applyFont="1" applyFill="1" applyBorder="1" applyAlignment="1" applyProtection="1">
      <alignment horizontal="left" vertical="top" wrapText="1"/>
    </xf>
    <xf numFmtId="169" fontId="3" fillId="5" borderId="1" xfId="2" applyNumberFormat="1" applyFont="1" applyFill="1" applyBorder="1" applyAlignment="1" applyProtection="1">
      <alignment horizontal="left" vertical="top" wrapText="1"/>
    </xf>
    <xf numFmtId="169" fontId="3" fillId="0" borderId="1" xfId="2" applyNumberFormat="1" applyFont="1" applyFill="1" applyBorder="1" applyAlignment="1" applyProtection="1">
      <alignment horizontal="left" vertical="top" wrapText="1"/>
    </xf>
    <xf numFmtId="10" fontId="1" fillId="0" borderId="1" xfId="2" applyNumberFormat="1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0" fontId="3" fillId="0" borderId="1" xfId="2" applyNumberFormat="1" applyFont="1" applyFill="1" applyBorder="1" applyAlignment="1" applyProtection="1">
      <alignment horizontal="left" vertical="top" wrapText="1"/>
    </xf>
    <xf numFmtId="10" fontId="3" fillId="5" borderId="1" xfId="2" applyNumberFormat="1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left" wrapText="1"/>
    </xf>
    <xf numFmtId="169" fontId="1" fillId="4" borderId="2" xfId="2" applyNumberFormat="1" applyFont="1" applyFill="1" applyBorder="1" applyAlignment="1" applyProtection="1">
      <alignment horizontal="left" vertical="top" wrapText="1"/>
    </xf>
    <xf numFmtId="169" fontId="1" fillId="4" borderId="1" xfId="2" applyNumberFormat="1" applyFont="1" applyFill="1" applyBorder="1" applyAlignment="1" applyProtection="1">
      <alignment horizontal="left" vertical="top" wrapText="1"/>
    </xf>
    <xf numFmtId="10" fontId="1" fillId="4" borderId="4" xfId="2" applyNumberFormat="1" applyFont="1" applyFill="1" applyBorder="1" applyAlignment="1" applyProtection="1">
      <alignment horizontal="left" vertical="top" wrapText="1"/>
    </xf>
    <xf numFmtId="169" fontId="1" fillId="5" borderId="4" xfId="2" applyNumberFormat="1" applyFont="1" applyFill="1" applyBorder="1" applyAlignment="1" applyProtection="1">
      <alignment horizontal="left" vertical="top" wrapText="1"/>
    </xf>
    <xf numFmtId="169" fontId="1" fillId="5" borderId="1" xfId="2" applyNumberFormat="1" applyFont="1" applyFill="1" applyBorder="1" applyAlignment="1" applyProtection="1">
      <alignment horizontal="left" vertical="top" wrapText="1"/>
    </xf>
    <xf numFmtId="10" fontId="1" fillId="5" borderId="1" xfId="2" applyNumberFormat="1" applyFont="1" applyFill="1" applyBorder="1" applyAlignment="1" applyProtection="1">
      <alignment horizontal="left" vertical="top" wrapText="1"/>
    </xf>
    <xf numFmtId="169" fontId="1" fillId="0" borderId="1" xfId="2" applyNumberFormat="1" applyFont="1" applyFill="1" applyBorder="1" applyAlignment="1" applyProtection="1">
      <alignment horizontal="left" vertical="top" wrapText="1"/>
    </xf>
    <xf numFmtId="169" fontId="1" fillId="0" borderId="2" xfId="2" applyNumberFormat="1" applyFont="1" applyFill="1" applyBorder="1" applyAlignment="1" applyProtection="1">
      <alignment horizontal="left" vertical="top" wrapText="1"/>
    </xf>
    <xf numFmtId="169" fontId="1" fillId="5" borderId="43" xfId="2" applyNumberFormat="1" applyFont="1" applyFill="1" applyBorder="1" applyAlignment="1" applyProtection="1">
      <alignment horizontal="left" vertical="top" wrapText="1"/>
    </xf>
    <xf numFmtId="10" fontId="1" fillId="5" borderId="32" xfId="2" applyNumberFormat="1" applyFont="1" applyFill="1" applyBorder="1" applyAlignment="1" applyProtection="1">
      <alignment horizontal="left" vertical="top" wrapText="1"/>
    </xf>
    <xf numFmtId="10" fontId="1" fillId="5" borderId="41" xfId="2" applyNumberFormat="1" applyFont="1" applyFill="1" applyBorder="1" applyAlignment="1" applyProtection="1">
      <alignment horizontal="left" vertical="top" wrapText="1"/>
    </xf>
    <xf numFmtId="169" fontId="1" fillId="0" borderId="43" xfId="2" applyNumberFormat="1" applyFont="1" applyFill="1" applyBorder="1" applyAlignment="1" applyProtection="1">
      <alignment horizontal="left" vertical="top" wrapText="1"/>
    </xf>
    <xf numFmtId="10" fontId="1" fillId="0" borderId="41" xfId="2" applyNumberFormat="1" applyFont="1" applyFill="1" applyBorder="1" applyAlignment="1" applyProtection="1">
      <alignment horizontal="left" vertical="top" wrapText="1"/>
    </xf>
    <xf numFmtId="169" fontId="1" fillId="5" borderId="2" xfId="2" applyNumberFormat="1" applyFont="1" applyFill="1" applyBorder="1" applyAlignment="1" applyProtection="1">
      <alignment horizontal="left" vertical="top" wrapText="1"/>
    </xf>
    <xf numFmtId="169" fontId="1" fillId="0" borderId="37" xfId="2" applyNumberFormat="1" applyFont="1" applyFill="1" applyBorder="1" applyAlignment="1" applyProtection="1">
      <alignment horizontal="left" vertical="top" wrapText="1"/>
    </xf>
    <xf numFmtId="10" fontId="1" fillId="0" borderId="32" xfId="2" applyNumberFormat="1" applyFont="1" applyFill="1" applyBorder="1" applyAlignment="1" applyProtection="1">
      <alignment horizontal="left" vertical="top" wrapText="1"/>
    </xf>
    <xf numFmtId="169" fontId="1" fillId="5" borderId="37" xfId="2" applyNumberFormat="1" applyFont="1" applyFill="1" applyBorder="1" applyAlignment="1" applyProtection="1">
      <alignment horizontal="left" vertical="top" wrapText="1"/>
    </xf>
    <xf numFmtId="169" fontId="1" fillId="5" borderId="7" xfId="2" applyNumberFormat="1" applyFont="1" applyFill="1" applyBorder="1" applyAlignment="1" applyProtection="1">
      <alignment horizontal="left" vertical="top" wrapText="1"/>
    </xf>
    <xf numFmtId="10" fontId="1" fillId="5" borderId="7" xfId="2" applyNumberFormat="1" applyFont="1" applyFill="1" applyBorder="1" applyAlignment="1" applyProtection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169" fontId="3" fillId="4" borderId="26" xfId="2" applyNumberFormat="1" applyFont="1" applyFill="1" applyBorder="1" applyAlignment="1" applyProtection="1">
      <alignment horizontal="left" vertical="top" wrapText="1"/>
    </xf>
    <xf numFmtId="169" fontId="3" fillId="4" borderId="10" xfId="2" applyNumberFormat="1" applyFont="1" applyFill="1" applyBorder="1" applyAlignment="1" applyProtection="1">
      <alignment horizontal="left" vertical="top" wrapText="1"/>
    </xf>
    <xf numFmtId="10" fontId="3" fillId="4" borderId="30" xfId="2" applyNumberFormat="1" applyFont="1" applyFill="1" applyBorder="1" applyAlignment="1" applyProtection="1">
      <alignment horizontal="left" vertical="top" wrapText="1"/>
    </xf>
    <xf numFmtId="169" fontId="3" fillId="5" borderId="35" xfId="2" applyNumberFormat="1" applyFont="1" applyFill="1" applyBorder="1" applyAlignment="1" applyProtection="1">
      <alignment horizontal="left" vertical="top" wrapText="1"/>
    </xf>
    <xf numFmtId="169" fontId="3" fillId="5" borderId="33" xfId="2" applyNumberFormat="1" applyFont="1" applyFill="1" applyBorder="1" applyAlignment="1" applyProtection="1">
      <alignment horizontal="left" vertical="top" wrapText="1"/>
    </xf>
    <xf numFmtId="10" fontId="3" fillId="5" borderId="33" xfId="2" applyNumberFormat="1" applyFont="1" applyFill="1" applyBorder="1" applyAlignment="1" applyProtection="1">
      <alignment horizontal="left" vertical="top" wrapText="1"/>
    </xf>
    <xf numFmtId="169" fontId="3" fillId="0" borderId="33" xfId="2" applyNumberFormat="1" applyFont="1" applyFill="1" applyBorder="1" applyAlignment="1" applyProtection="1">
      <alignment horizontal="left" vertical="top" wrapText="1"/>
    </xf>
    <xf numFmtId="169" fontId="3" fillId="0" borderId="36" xfId="2" applyNumberFormat="1" applyFont="1" applyFill="1" applyBorder="1" applyAlignment="1" applyProtection="1">
      <alignment horizontal="left" vertical="top" wrapText="1"/>
    </xf>
    <xf numFmtId="10" fontId="3" fillId="0" borderId="33" xfId="2" applyNumberFormat="1" applyFont="1" applyFill="1" applyBorder="1" applyAlignment="1" applyProtection="1">
      <alignment horizontal="left" vertical="top" wrapText="1"/>
    </xf>
    <xf numFmtId="169" fontId="3" fillId="5" borderId="39" xfId="2" applyNumberFormat="1" applyFont="1" applyFill="1" applyBorder="1" applyAlignment="1" applyProtection="1">
      <alignment horizontal="left" vertical="top" wrapText="1"/>
    </xf>
    <xf numFmtId="10" fontId="3" fillId="5" borderId="34" xfId="2" applyNumberFormat="1" applyFont="1" applyFill="1" applyBorder="1" applyAlignment="1" applyProtection="1">
      <alignment horizontal="left" vertical="top" wrapText="1"/>
    </xf>
    <xf numFmtId="10" fontId="3" fillId="5" borderId="42" xfId="2" applyNumberFormat="1" applyFont="1" applyFill="1" applyBorder="1" applyAlignment="1" applyProtection="1">
      <alignment horizontal="left" vertical="top" wrapText="1"/>
    </xf>
    <xf numFmtId="169" fontId="3" fillId="0" borderId="39" xfId="2" applyNumberFormat="1" applyFont="1" applyFill="1" applyBorder="1" applyAlignment="1" applyProtection="1">
      <alignment horizontal="left" vertical="top" wrapText="1"/>
    </xf>
    <xf numFmtId="10" fontId="3" fillId="0" borderId="42" xfId="2" applyNumberFormat="1" applyFont="1" applyFill="1" applyBorder="1" applyAlignment="1" applyProtection="1">
      <alignment horizontal="left" vertical="top" wrapText="1"/>
    </xf>
    <xf numFmtId="169" fontId="3" fillId="5" borderId="36" xfId="2" applyNumberFormat="1" applyFont="1" applyFill="1" applyBorder="1" applyAlignment="1" applyProtection="1">
      <alignment horizontal="left" vertical="top" wrapText="1"/>
    </xf>
    <xf numFmtId="169" fontId="3" fillId="0" borderId="38" xfId="2" applyNumberFormat="1" applyFont="1" applyFill="1" applyBorder="1" applyAlignment="1" applyProtection="1">
      <alignment horizontal="left" vertical="top" wrapText="1"/>
    </xf>
    <xf numFmtId="10" fontId="3" fillId="0" borderId="34" xfId="2" applyNumberFormat="1" applyFont="1" applyFill="1" applyBorder="1" applyAlignment="1" applyProtection="1">
      <alignment horizontal="left" vertical="top" wrapText="1"/>
    </xf>
    <xf numFmtId="169" fontId="3" fillId="5" borderId="38" xfId="2" applyNumberFormat="1" applyFont="1" applyFill="1" applyBorder="1" applyAlignment="1" applyProtection="1">
      <alignment horizontal="left" vertical="top" wrapText="1"/>
    </xf>
    <xf numFmtId="10" fontId="3" fillId="5" borderId="39" xfId="2" applyNumberFormat="1" applyFont="1" applyFill="1" applyBorder="1" applyAlignment="1" applyProtection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169" fontId="3" fillId="5" borderId="30" xfId="2" applyNumberFormat="1" applyFont="1" applyFill="1" applyBorder="1" applyAlignment="1" applyProtection="1">
      <alignment horizontal="left" vertical="top" wrapText="1"/>
    </xf>
    <xf numFmtId="169" fontId="3" fillId="5" borderId="10" xfId="2" applyNumberFormat="1" applyFont="1" applyFill="1" applyBorder="1" applyAlignment="1" applyProtection="1">
      <alignment horizontal="left" vertical="top" wrapText="1"/>
    </xf>
    <xf numFmtId="10" fontId="3" fillId="5" borderId="10" xfId="2" applyNumberFormat="1" applyFont="1" applyFill="1" applyBorder="1" applyAlignment="1" applyProtection="1">
      <alignment horizontal="left" vertical="top" wrapText="1"/>
    </xf>
    <xf numFmtId="169" fontId="3" fillId="0" borderId="10" xfId="2" applyNumberFormat="1" applyFont="1" applyFill="1" applyBorder="1" applyAlignment="1" applyProtection="1">
      <alignment horizontal="left" vertical="top" wrapText="1"/>
    </xf>
    <xf numFmtId="169" fontId="3" fillId="0" borderId="26" xfId="2" applyNumberFormat="1" applyFont="1" applyFill="1" applyBorder="1" applyAlignment="1" applyProtection="1">
      <alignment horizontal="left" vertical="top" wrapText="1"/>
    </xf>
    <xf numFmtId="10" fontId="3" fillId="0" borderId="10" xfId="2" applyNumberFormat="1" applyFont="1" applyFill="1" applyBorder="1" applyAlignment="1" applyProtection="1">
      <alignment horizontal="left" vertical="top" wrapText="1"/>
    </xf>
    <xf numFmtId="169" fontId="3" fillId="5" borderId="45" xfId="2" applyNumberFormat="1" applyFont="1" applyFill="1" applyBorder="1" applyAlignment="1" applyProtection="1">
      <alignment horizontal="left" vertical="top" wrapText="1"/>
    </xf>
    <xf numFmtId="10" fontId="3" fillId="5" borderId="31" xfId="2" applyNumberFormat="1" applyFont="1" applyFill="1" applyBorder="1" applyAlignment="1" applyProtection="1">
      <alignment horizontal="left" vertical="top" wrapText="1"/>
    </xf>
    <xf numFmtId="10" fontId="3" fillId="5" borderId="47" xfId="2" applyNumberFormat="1" applyFont="1" applyFill="1" applyBorder="1" applyAlignment="1" applyProtection="1">
      <alignment horizontal="left" vertical="top" wrapText="1"/>
    </xf>
    <xf numFmtId="169" fontId="3" fillId="0" borderId="45" xfId="2" applyNumberFormat="1" applyFont="1" applyFill="1" applyBorder="1" applyAlignment="1" applyProtection="1">
      <alignment horizontal="left" vertical="top" wrapText="1"/>
    </xf>
    <xf numFmtId="10" fontId="3" fillId="0" borderId="47" xfId="2" applyNumberFormat="1" applyFont="1" applyFill="1" applyBorder="1" applyAlignment="1" applyProtection="1">
      <alignment horizontal="left" vertical="top" wrapText="1"/>
    </xf>
    <xf numFmtId="169" fontId="3" fillId="5" borderId="26" xfId="2" applyNumberFormat="1" applyFont="1" applyFill="1" applyBorder="1" applyAlignment="1" applyProtection="1">
      <alignment horizontal="left" vertical="top" wrapText="1"/>
    </xf>
    <xf numFmtId="169" fontId="3" fillId="0" borderId="46" xfId="2" applyNumberFormat="1" applyFont="1" applyFill="1" applyBorder="1" applyAlignment="1" applyProtection="1">
      <alignment horizontal="left" vertical="top" wrapText="1"/>
    </xf>
    <xf numFmtId="10" fontId="3" fillId="0" borderId="31" xfId="2" applyNumberFormat="1" applyFont="1" applyFill="1" applyBorder="1" applyAlignment="1" applyProtection="1">
      <alignment horizontal="left" vertical="top" wrapText="1"/>
    </xf>
    <xf numFmtId="169" fontId="3" fillId="5" borderId="46" xfId="2" applyNumberFormat="1" applyFont="1" applyFill="1" applyBorder="1" applyAlignment="1" applyProtection="1">
      <alignment horizontal="left" vertical="top" wrapText="1"/>
    </xf>
    <xf numFmtId="169" fontId="3" fillId="5" borderId="25" xfId="2" applyNumberFormat="1" applyFont="1" applyFill="1" applyBorder="1" applyAlignment="1" applyProtection="1">
      <alignment horizontal="left" vertical="top" wrapText="1"/>
    </xf>
    <xf numFmtId="10" fontId="3" fillId="5" borderId="25" xfId="2" applyNumberFormat="1" applyFont="1" applyFill="1" applyBorder="1" applyAlignment="1" applyProtection="1">
      <alignment horizontal="left" vertical="top" wrapText="1"/>
    </xf>
    <xf numFmtId="0" fontId="16" fillId="0" borderId="7" xfId="0" applyFont="1" applyFill="1" applyBorder="1" applyAlignment="1">
      <alignment horizontal="left" wrapText="1"/>
    </xf>
    <xf numFmtId="10" fontId="3" fillId="4" borderId="4" xfId="2" applyNumberFormat="1" applyFont="1" applyFill="1" applyBorder="1" applyAlignment="1" applyProtection="1">
      <alignment horizontal="left" vertical="top" wrapText="1"/>
    </xf>
    <xf numFmtId="169" fontId="3" fillId="5" borderId="4" xfId="2" applyNumberFormat="1" applyFont="1" applyFill="1" applyBorder="1" applyAlignment="1" applyProtection="1">
      <alignment horizontal="left" vertical="top" wrapText="1"/>
    </xf>
    <xf numFmtId="169" fontId="3" fillId="0" borderId="2" xfId="2" applyNumberFormat="1" applyFont="1" applyFill="1" applyBorder="1" applyAlignment="1" applyProtection="1">
      <alignment horizontal="left" vertical="top" wrapText="1"/>
    </xf>
    <xf numFmtId="169" fontId="3" fillId="5" borderId="43" xfId="2" applyNumberFormat="1" applyFont="1" applyFill="1" applyBorder="1" applyAlignment="1" applyProtection="1">
      <alignment horizontal="left" vertical="top" wrapText="1"/>
    </xf>
    <xf numFmtId="10" fontId="3" fillId="5" borderId="32" xfId="2" applyNumberFormat="1" applyFont="1" applyFill="1" applyBorder="1" applyAlignment="1" applyProtection="1">
      <alignment horizontal="left" vertical="top" wrapText="1"/>
    </xf>
    <xf numFmtId="10" fontId="3" fillId="5" borderId="41" xfId="2" applyNumberFormat="1" applyFont="1" applyFill="1" applyBorder="1" applyAlignment="1" applyProtection="1">
      <alignment horizontal="left" vertical="top" wrapText="1"/>
    </xf>
    <xf numFmtId="169" fontId="3" fillId="0" borderId="43" xfId="2" applyNumberFormat="1" applyFont="1" applyFill="1" applyBorder="1" applyAlignment="1" applyProtection="1">
      <alignment horizontal="left" vertical="top" wrapText="1"/>
    </xf>
    <xf numFmtId="10" fontId="3" fillId="0" borderId="41" xfId="2" applyNumberFormat="1" applyFont="1" applyFill="1" applyBorder="1" applyAlignment="1" applyProtection="1">
      <alignment horizontal="left" vertical="top" wrapText="1"/>
    </xf>
    <xf numFmtId="169" fontId="3" fillId="5" borderId="2" xfId="2" applyNumberFormat="1" applyFont="1" applyFill="1" applyBorder="1" applyAlignment="1" applyProtection="1">
      <alignment horizontal="left" vertical="top" wrapText="1"/>
    </xf>
    <xf numFmtId="169" fontId="3" fillId="0" borderId="37" xfId="2" applyNumberFormat="1" applyFont="1" applyFill="1" applyBorder="1" applyAlignment="1" applyProtection="1">
      <alignment horizontal="left" vertical="top" wrapText="1"/>
    </xf>
    <xf numFmtId="10" fontId="3" fillId="0" borderId="32" xfId="2" applyNumberFormat="1" applyFont="1" applyFill="1" applyBorder="1" applyAlignment="1" applyProtection="1">
      <alignment horizontal="left" vertical="top" wrapText="1"/>
    </xf>
    <xf numFmtId="169" fontId="3" fillId="5" borderId="37" xfId="2" applyNumberFormat="1" applyFont="1" applyFill="1" applyBorder="1" applyAlignment="1" applyProtection="1">
      <alignment horizontal="left" vertical="top" wrapText="1"/>
    </xf>
    <xf numFmtId="169" fontId="3" fillId="5" borderId="7" xfId="2" applyNumberFormat="1" applyFont="1" applyFill="1" applyBorder="1" applyAlignment="1" applyProtection="1">
      <alignment horizontal="left" vertical="top" wrapText="1"/>
    </xf>
    <xf numFmtId="10" fontId="3" fillId="5" borderId="7" xfId="2" applyNumberFormat="1" applyFont="1" applyFill="1" applyBorder="1" applyAlignment="1" applyProtection="1">
      <alignment horizontal="left" vertical="top" wrapText="1"/>
    </xf>
    <xf numFmtId="169" fontId="1" fillId="0" borderId="4" xfId="2" applyNumberFormat="1" applyFont="1" applyFill="1" applyBorder="1" applyAlignment="1" applyProtection="1">
      <alignment horizontal="left" vertical="top" wrapText="1"/>
    </xf>
    <xf numFmtId="0" fontId="28" fillId="0" borderId="0" xfId="0" applyFont="1" applyBorder="1" applyAlignment="1">
      <alignment horizontal="left" vertical="top"/>
    </xf>
    <xf numFmtId="171" fontId="3" fillId="6" borderId="1" xfId="2" applyNumberFormat="1" applyFont="1" applyFill="1" applyBorder="1" applyAlignment="1" applyProtection="1">
      <alignment horizontal="left" vertical="top" wrapText="1"/>
    </xf>
    <xf numFmtId="171" fontId="16" fillId="6" borderId="1" xfId="0" applyNumberFormat="1" applyFont="1" applyFill="1" applyBorder="1" applyAlignment="1">
      <alignment horizontal="left" vertical="top" wrapText="1"/>
    </xf>
    <xf numFmtId="171" fontId="16" fillId="0" borderId="1" xfId="0" applyNumberFormat="1" applyFont="1" applyBorder="1" applyAlignment="1">
      <alignment horizontal="left" vertical="top" wrapText="1"/>
    </xf>
    <xf numFmtId="171" fontId="16" fillId="0" borderId="8" xfId="0" applyNumberFormat="1" applyFont="1" applyBorder="1" applyAlignment="1">
      <alignment horizontal="left" vertical="top" wrapText="1"/>
    </xf>
    <xf numFmtId="171" fontId="3" fillId="7" borderId="1" xfId="2" applyNumberFormat="1" applyFont="1" applyFill="1" applyBorder="1" applyAlignment="1" applyProtection="1">
      <alignment horizontal="left" vertical="top" wrapText="1"/>
    </xf>
    <xf numFmtId="172" fontId="3" fillId="7" borderId="1" xfId="2" applyNumberFormat="1" applyFont="1" applyFill="1" applyBorder="1" applyAlignment="1" applyProtection="1">
      <alignment horizontal="left" vertical="top" wrapText="1"/>
    </xf>
    <xf numFmtId="171" fontId="16" fillId="7" borderId="1" xfId="0" applyNumberFormat="1" applyFont="1" applyFill="1" applyBorder="1" applyAlignment="1">
      <alignment horizontal="left" vertical="top" wrapText="1"/>
    </xf>
    <xf numFmtId="171" fontId="16" fillId="7" borderId="8" xfId="0" applyNumberFormat="1" applyFont="1" applyFill="1" applyBorder="1" applyAlignment="1">
      <alignment horizontal="left" vertical="top" wrapText="1"/>
    </xf>
    <xf numFmtId="171" fontId="3" fillId="5" borderId="7" xfId="2" applyNumberFormat="1" applyFont="1" applyFill="1" applyBorder="1" applyAlignment="1" applyProtection="1">
      <alignment horizontal="left" vertical="top" wrapText="1"/>
    </xf>
    <xf numFmtId="171" fontId="3" fillId="5" borderId="43" xfId="2" applyNumberFormat="1" applyFont="1" applyFill="1" applyBorder="1" applyAlignment="1" applyProtection="1">
      <alignment horizontal="left" vertical="top" wrapText="1"/>
    </xf>
    <xf numFmtId="171" fontId="3" fillId="5" borderId="41" xfId="2" applyNumberFormat="1" applyFont="1" applyFill="1" applyBorder="1" applyAlignment="1" applyProtection="1">
      <alignment horizontal="left" vertical="top" wrapText="1"/>
    </xf>
    <xf numFmtId="171" fontId="3" fillId="0" borderId="43" xfId="2" applyNumberFormat="1" applyFont="1" applyFill="1" applyBorder="1" applyAlignment="1" applyProtection="1">
      <alignment horizontal="left" vertical="top" wrapText="1"/>
    </xf>
    <xf numFmtId="171" fontId="16" fillId="6" borderId="8" xfId="0" applyNumberFormat="1" applyFont="1" applyFill="1" applyBorder="1" applyAlignment="1">
      <alignment horizontal="left" vertical="top" wrapText="1"/>
    </xf>
    <xf numFmtId="171" fontId="3" fillId="6" borderId="33" xfId="2" applyNumberFormat="1" applyFont="1" applyFill="1" applyBorder="1" applyAlignment="1" applyProtection="1">
      <alignment horizontal="left" vertical="top" wrapText="1"/>
    </xf>
    <xf numFmtId="171" fontId="3" fillId="6" borderId="23" xfId="0" applyNumberFormat="1" applyFont="1" applyFill="1" applyBorder="1" applyAlignment="1" applyProtection="1">
      <alignment horizontal="left" vertical="top" wrapText="1"/>
    </xf>
    <xf numFmtId="171" fontId="3" fillId="5" borderId="32" xfId="2" applyNumberFormat="1" applyFont="1" applyFill="1" applyBorder="1" applyAlignment="1" applyProtection="1">
      <alignment horizontal="left" vertical="top" wrapText="1"/>
    </xf>
    <xf numFmtId="171" fontId="3" fillId="0" borderId="32" xfId="2" applyNumberFormat="1" applyFont="1" applyFill="1" applyBorder="1" applyAlignment="1" applyProtection="1">
      <alignment horizontal="left" vertical="top" wrapText="1"/>
    </xf>
    <xf numFmtId="171" fontId="3" fillId="6" borderId="7" xfId="2" applyNumberFormat="1" applyFont="1" applyFill="1" applyBorder="1" applyAlignment="1" applyProtection="1">
      <alignment horizontal="left" vertical="top" wrapText="1"/>
    </xf>
    <xf numFmtId="171" fontId="3" fillId="6" borderId="41" xfId="2" applyNumberFormat="1" applyFont="1" applyFill="1" applyBorder="1" applyAlignment="1" applyProtection="1">
      <alignment horizontal="left" vertical="top" wrapText="1"/>
    </xf>
    <xf numFmtId="171" fontId="3" fillId="6" borderId="39" xfId="2" applyNumberFormat="1" applyFont="1" applyFill="1" applyBorder="1" applyAlignment="1" applyProtection="1">
      <alignment horizontal="left" vertical="top" wrapText="1"/>
    </xf>
    <xf numFmtId="171" fontId="3" fillId="6" borderId="34" xfId="2" applyNumberFormat="1" applyFont="1" applyFill="1" applyBorder="1" applyAlignment="1" applyProtection="1">
      <alignment horizontal="left" vertical="top" wrapText="1"/>
    </xf>
    <xf numFmtId="172" fontId="3" fillId="6" borderId="1" xfId="2" applyNumberFormat="1" applyFont="1" applyFill="1" applyBorder="1" applyAlignment="1" applyProtection="1">
      <alignment horizontal="left" vertical="top" wrapText="1"/>
    </xf>
    <xf numFmtId="172" fontId="3" fillId="6" borderId="43" xfId="2" applyNumberFormat="1" applyFont="1" applyFill="1" applyBorder="1" applyAlignment="1" applyProtection="1">
      <alignment horizontal="left" vertical="top" wrapText="1"/>
    </xf>
    <xf numFmtId="172" fontId="3" fillId="6" borderId="32" xfId="2" applyNumberFormat="1" applyFont="1" applyFill="1" applyBorder="1" applyAlignment="1" applyProtection="1">
      <alignment horizontal="left" vertical="top" wrapText="1"/>
    </xf>
    <xf numFmtId="172" fontId="3" fillId="6" borderId="2" xfId="2" applyNumberFormat="1" applyFont="1" applyFill="1" applyBorder="1" applyAlignment="1" applyProtection="1">
      <alignment horizontal="left" vertical="top" wrapText="1"/>
    </xf>
    <xf numFmtId="172" fontId="3" fillId="6" borderId="33" xfId="2" applyNumberFormat="1" applyFont="1" applyFill="1" applyBorder="1" applyAlignment="1" applyProtection="1">
      <alignment horizontal="left" vertical="top" wrapText="1"/>
    </xf>
    <xf numFmtId="172" fontId="3" fillId="6" borderId="39" xfId="2" applyNumberFormat="1" applyFont="1" applyFill="1" applyBorder="1" applyAlignment="1" applyProtection="1">
      <alignment horizontal="left" vertical="top" wrapText="1"/>
    </xf>
    <xf numFmtId="172" fontId="3" fillId="6" borderId="34" xfId="2" applyNumberFormat="1" applyFont="1" applyFill="1" applyBorder="1" applyAlignment="1" applyProtection="1">
      <alignment horizontal="left" vertical="top" wrapText="1"/>
    </xf>
    <xf numFmtId="172" fontId="3" fillId="6" borderId="36" xfId="2" applyNumberFormat="1" applyFont="1" applyFill="1" applyBorder="1" applyAlignment="1" applyProtection="1">
      <alignment horizontal="left" vertical="top" wrapText="1"/>
    </xf>
    <xf numFmtId="172" fontId="3" fillId="5" borderId="1" xfId="2" applyNumberFormat="1" applyFont="1" applyFill="1" applyBorder="1" applyAlignment="1" applyProtection="1">
      <alignment horizontal="left" vertical="top" wrapText="1"/>
    </xf>
    <xf numFmtId="172" fontId="3" fillId="0" borderId="1" xfId="2" applyNumberFormat="1" applyFont="1" applyFill="1" applyBorder="1" applyAlignment="1" applyProtection="1">
      <alignment horizontal="left" vertical="top" wrapText="1"/>
    </xf>
    <xf numFmtId="171" fontId="16" fillId="7" borderId="1" xfId="0" applyNumberFormat="1" applyFont="1" applyFill="1" applyBorder="1" applyAlignment="1">
      <alignment horizontal="left" wrapText="1"/>
    </xf>
    <xf numFmtId="171" fontId="16" fillId="0" borderId="7" xfId="0" applyNumberFormat="1" applyFont="1" applyBorder="1" applyAlignment="1">
      <alignment horizontal="left" vertical="top" wrapText="1"/>
    </xf>
    <xf numFmtId="172" fontId="3" fillId="6" borderId="10" xfId="2" applyNumberFormat="1" applyFont="1" applyFill="1" applyBorder="1" applyAlignment="1" applyProtection="1">
      <alignment horizontal="left" vertical="top" wrapText="1"/>
    </xf>
    <xf numFmtId="172" fontId="3" fillId="0" borderId="33" xfId="2" applyNumberFormat="1" applyFont="1" applyFill="1" applyBorder="1" applyAlignment="1" applyProtection="1">
      <alignment horizontal="left" vertical="top" wrapText="1"/>
    </xf>
    <xf numFmtId="172" fontId="3" fillId="5" borderId="33" xfId="2" applyNumberFormat="1" applyFont="1" applyFill="1" applyBorder="1" applyAlignment="1" applyProtection="1">
      <alignment horizontal="left" vertical="top" wrapText="1"/>
    </xf>
    <xf numFmtId="172" fontId="3" fillId="9" borderId="1" xfId="2" applyNumberFormat="1" applyFont="1" applyFill="1" applyBorder="1" applyAlignment="1" applyProtection="1">
      <alignment horizontal="left" vertical="top" wrapText="1"/>
    </xf>
    <xf numFmtId="0" fontId="20" fillId="5" borderId="10" xfId="0" applyFont="1" applyFill="1" applyBorder="1" applyAlignment="1">
      <alignment horizontal="center" vertical="top" wrapText="1"/>
    </xf>
    <xf numFmtId="0" fontId="20" fillId="5" borderId="1" xfId="0" applyFont="1" applyFill="1" applyBorder="1" applyAlignment="1">
      <alignment horizontal="center" vertical="top" wrapText="1"/>
    </xf>
    <xf numFmtId="170" fontId="20" fillId="5" borderId="1" xfId="2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172" fontId="3" fillId="4" borderId="1" xfId="2" applyNumberFormat="1" applyFont="1" applyFill="1" applyBorder="1" applyAlignment="1" applyProtection="1">
      <alignment horizontal="left" vertical="top" wrapText="1"/>
    </xf>
    <xf numFmtId="172" fontId="3" fillId="4" borderId="33" xfId="2" applyNumberFormat="1" applyFont="1" applyFill="1" applyBorder="1" applyAlignment="1" applyProtection="1">
      <alignment horizontal="left" vertical="top" wrapText="1"/>
    </xf>
    <xf numFmtId="172" fontId="1" fillId="0" borderId="1" xfId="2" applyNumberFormat="1" applyFont="1" applyFill="1" applyBorder="1" applyAlignment="1" applyProtection="1">
      <alignment horizontal="left" vertical="top" wrapText="1"/>
    </xf>
    <xf numFmtId="2" fontId="3" fillId="6" borderId="1" xfId="2" applyNumberFormat="1" applyFont="1" applyFill="1" applyBorder="1" applyAlignment="1" applyProtection="1">
      <alignment horizontal="left" vertical="top" wrapText="1"/>
    </xf>
    <xf numFmtId="2" fontId="3" fillId="4" borderId="1" xfId="2" applyNumberFormat="1" applyFont="1" applyFill="1" applyBorder="1" applyAlignment="1" applyProtection="1">
      <alignment horizontal="left" vertical="top" wrapText="1"/>
    </xf>
    <xf numFmtId="2" fontId="3" fillId="5" borderId="1" xfId="2" applyNumberFormat="1" applyFont="1" applyFill="1" applyBorder="1" applyAlignment="1" applyProtection="1">
      <alignment horizontal="left" vertical="top" wrapText="1"/>
    </xf>
    <xf numFmtId="2" fontId="3" fillId="0" borderId="1" xfId="2" applyNumberFormat="1" applyFont="1" applyFill="1" applyBorder="1" applyAlignment="1" applyProtection="1">
      <alignment horizontal="left" vertical="top" wrapText="1"/>
    </xf>
    <xf numFmtId="172" fontId="3" fillId="5" borderId="43" xfId="2" applyNumberFormat="1" applyFont="1" applyFill="1" applyBorder="1" applyAlignment="1" applyProtection="1">
      <alignment horizontal="left" vertical="top" wrapText="1"/>
    </xf>
    <xf numFmtId="172" fontId="3" fillId="5" borderId="32" xfId="2" applyNumberFormat="1" applyFont="1" applyFill="1" applyBorder="1" applyAlignment="1" applyProtection="1">
      <alignment horizontal="left" vertical="top" wrapText="1"/>
    </xf>
    <xf numFmtId="172" fontId="3" fillId="0" borderId="43" xfId="2" applyNumberFormat="1" applyFont="1" applyFill="1" applyBorder="1" applyAlignment="1" applyProtection="1">
      <alignment horizontal="left" vertical="top" wrapText="1"/>
    </xf>
    <xf numFmtId="172" fontId="3" fillId="0" borderId="32" xfId="2" applyNumberFormat="1" applyFont="1" applyFill="1" applyBorder="1" applyAlignment="1" applyProtection="1">
      <alignment horizontal="left" vertical="top" wrapText="1"/>
    </xf>
    <xf numFmtId="172" fontId="3" fillId="5" borderId="7" xfId="2" applyNumberFormat="1" applyFont="1" applyFill="1" applyBorder="1" applyAlignment="1" applyProtection="1">
      <alignment horizontal="left" vertical="top" wrapText="1"/>
    </xf>
    <xf numFmtId="172" fontId="3" fillId="5" borderId="41" xfId="2" applyNumberFormat="1" applyFont="1" applyFill="1" applyBorder="1" applyAlignment="1" applyProtection="1">
      <alignment horizontal="left" vertical="top" wrapText="1"/>
    </xf>
    <xf numFmtId="172" fontId="3" fillId="5" borderId="39" xfId="2" applyNumberFormat="1" applyFont="1" applyFill="1" applyBorder="1" applyAlignment="1" applyProtection="1">
      <alignment horizontal="left" vertical="top" wrapText="1"/>
    </xf>
    <xf numFmtId="172" fontId="3" fillId="5" borderId="34" xfId="2" applyNumberFormat="1" applyFont="1" applyFill="1" applyBorder="1" applyAlignment="1" applyProtection="1">
      <alignment horizontal="left" vertical="top" wrapText="1"/>
    </xf>
    <xf numFmtId="172" fontId="3" fillId="0" borderId="39" xfId="2" applyNumberFormat="1" applyFont="1" applyFill="1" applyBorder="1" applyAlignment="1" applyProtection="1">
      <alignment horizontal="left" vertical="top" wrapText="1"/>
    </xf>
    <xf numFmtId="172" fontId="3" fillId="0" borderId="34" xfId="2" applyNumberFormat="1" applyFont="1" applyFill="1" applyBorder="1" applyAlignment="1" applyProtection="1">
      <alignment horizontal="left" vertical="top" wrapText="1"/>
    </xf>
    <xf numFmtId="172" fontId="3" fillId="4" borderId="10" xfId="2" applyNumberFormat="1" applyFont="1" applyFill="1" applyBorder="1" applyAlignment="1" applyProtection="1">
      <alignment horizontal="left" vertical="top" wrapText="1"/>
    </xf>
    <xf numFmtId="172" fontId="3" fillId="5" borderId="10" xfId="2" applyNumberFormat="1" applyFont="1" applyFill="1" applyBorder="1" applyAlignment="1" applyProtection="1">
      <alignment horizontal="left" vertical="top" wrapText="1"/>
    </xf>
    <xf numFmtId="172" fontId="3" fillId="0" borderId="10" xfId="2" applyNumberFormat="1" applyFont="1" applyFill="1" applyBorder="1" applyAlignment="1" applyProtection="1">
      <alignment horizontal="left" vertical="top" wrapText="1"/>
    </xf>
    <xf numFmtId="172" fontId="3" fillId="6" borderId="7" xfId="2" applyNumberFormat="1" applyFont="1" applyFill="1" applyBorder="1" applyAlignment="1" applyProtection="1">
      <alignment horizontal="left" vertical="top" wrapText="1"/>
    </xf>
    <xf numFmtId="172" fontId="3" fillId="6" borderId="41" xfId="2" applyNumberFormat="1" applyFont="1" applyFill="1" applyBorder="1" applyAlignment="1" applyProtection="1">
      <alignment horizontal="left" vertical="top" wrapText="1"/>
    </xf>
    <xf numFmtId="172" fontId="3" fillId="6" borderId="4" xfId="2" applyNumberFormat="1" applyFont="1" applyFill="1" applyBorder="1" applyAlignment="1" applyProtection="1">
      <alignment horizontal="left" vertical="top" wrapText="1"/>
    </xf>
    <xf numFmtId="172" fontId="3" fillId="6" borderId="35" xfId="2" applyNumberFormat="1" applyFont="1" applyFill="1" applyBorder="1" applyAlignment="1" applyProtection="1">
      <alignment horizontal="left" vertical="top" wrapText="1"/>
    </xf>
    <xf numFmtId="172" fontId="3" fillId="6" borderId="40" xfId="2" applyNumberFormat="1" applyFont="1" applyFill="1" applyBorder="1" applyAlignment="1" applyProtection="1">
      <alignment horizontal="left" vertical="top" wrapText="1"/>
    </xf>
    <xf numFmtId="172" fontId="3" fillId="6" borderId="42" xfId="2" applyNumberFormat="1" applyFont="1" applyFill="1" applyBorder="1" applyAlignment="1" applyProtection="1">
      <alignment horizontal="left" vertical="top" wrapText="1"/>
    </xf>
    <xf numFmtId="172" fontId="3" fillId="10" borderId="1" xfId="2" applyNumberFormat="1" applyFont="1" applyFill="1" applyBorder="1" applyAlignment="1" applyProtection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0" xfId="0" applyFont="1" applyFill="1" applyAlignment="1" applyProtection="1">
      <alignment horizontal="center" vertical="top" wrapText="1"/>
    </xf>
    <xf numFmtId="4" fontId="3" fillId="6" borderId="1" xfId="2" applyNumberFormat="1" applyFont="1" applyFill="1" applyBorder="1" applyAlignment="1" applyProtection="1">
      <alignment horizontal="left" vertical="top" wrapText="1"/>
    </xf>
    <xf numFmtId="166" fontId="3" fillId="6" borderId="1" xfId="2" applyNumberFormat="1" applyFont="1" applyFill="1" applyBorder="1" applyAlignment="1" applyProtection="1">
      <alignment horizontal="left" vertical="top" wrapText="1"/>
    </xf>
    <xf numFmtId="4" fontId="3" fillId="4" borderId="1" xfId="2" applyNumberFormat="1" applyFont="1" applyFill="1" applyBorder="1" applyAlignment="1" applyProtection="1">
      <alignment horizontal="left" vertical="top" wrapText="1"/>
    </xf>
    <xf numFmtId="4" fontId="3" fillId="5" borderId="1" xfId="2" applyNumberFormat="1" applyFont="1" applyFill="1" applyBorder="1" applyAlignment="1" applyProtection="1">
      <alignment horizontal="left" vertical="top" wrapText="1"/>
    </xf>
    <xf numFmtId="4" fontId="3" fillId="0" borderId="1" xfId="2" applyNumberFormat="1" applyFont="1" applyFill="1" applyBorder="1" applyAlignment="1" applyProtection="1">
      <alignment horizontal="left" vertical="top" wrapText="1"/>
    </xf>
    <xf numFmtId="4" fontId="3" fillId="7" borderId="1" xfId="2" applyNumberFormat="1" applyFont="1" applyFill="1" applyBorder="1" applyAlignment="1" applyProtection="1">
      <alignment horizontal="left" vertical="top" wrapText="1"/>
    </xf>
    <xf numFmtId="4" fontId="3" fillId="7" borderId="7" xfId="2" applyNumberFormat="1" applyFont="1" applyFill="1" applyBorder="1" applyAlignment="1" applyProtection="1">
      <alignment horizontal="left" vertical="top" wrapText="1"/>
    </xf>
    <xf numFmtId="4" fontId="3" fillId="7" borderId="41" xfId="2" applyNumberFormat="1" applyFont="1" applyFill="1" applyBorder="1" applyAlignment="1" applyProtection="1">
      <alignment horizontal="left" vertical="top" wrapText="1"/>
    </xf>
    <xf numFmtId="4" fontId="3" fillId="7" borderId="33" xfId="2" applyNumberFormat="1" applyFont="1" applyFill="1" applyBorder="1" applyAlignment="1" applyProtection="1">
      <alignment horizontal="left" vertical="top" wrapText="1"/>
    </xf>
    <xf numFmtId="4" fontId="3" fillId="7" borderId="39" xfId="2" applyNumberFormat="1" applyFont="1" applyFill="1" applyBorder="1" applyAlignment="1" applyProtection="1">
      <alignment horizontal="left" vertical="top" wrapText="1"/>
    </xf>
    <xf numFmtId="4" fontId="3" fillId="7" borderId="40" xfId="2" applyNumberFormat="1" applyFont="1" applyFill="1" applyBorder="1" applyAlignment="1" applyProtection="1">
      <alignment horizontal="left" vertical="top" wrapText="1"/>
    </xf>
    <xf numFmtId="4" fontId="3" fillId="7" borderId="42" xfId="2" applyNumberFormat="1" applyFont="1" applyFill="1" applyBorder="1" applyAlignment="1" applyProtection="1">
      <alignment horizontal="left" vertical="top" wrapText="1"/>
    </xf>
    <xf numFmtId="166" fontId="3" fillId="4" borderId="1" xfId="2" applyNumberFormat="1" applyFont="1" applyFill="1" applyBorder="1" applyAlignment="1" applyProtection="1">
      <alignment horizontal="left" vertical="top" wrapText="1"/>
    </xf>
    <xf numFmtId="169" fontId="3" fillId="6" borderId="10" xfId="2" applyNumberFormat="1" applyFont="1" applyFill="1" applyBorder="1" applyAlignment="1" applyProtection="1">
      <alignment horizontal="left" vertical="top" wrapText="1"/>
    </xf>
    <xf numFmtId="169" fontId="3" fillId="6" borderId="33" xfId="2" applyNumberFormat="1" applyFont="1" applyFill="1" applyBorder="1" applyAlignment="1" applyProtection="1">
      <alignment horizontal="left" vertical="top" wrapText="1"/>
    </xf>
    <xf numFmtId="169" fontId="3" fillId="4" borderId="33" xfId="2" applyNumberFormat="1" applyFont="1" applyFill="1" applyBorder="1" applyAlignment="1" applyProtection="1">
      <alignment horizontal="left" vertical="top" wrapText="1"/>
    </xf>
    <xf numFmtId="169" fontId="3" fillId="6" borderId="1" xfId="2" applyNumberFormat="1" applyFont="1" applyFill="1" applyBorder="1" applyAlignment="1" applyProtection="1">
      <alignment horizontal="left" vertical="top" wrapText="1"/>
    </xf>
    <xf numFmtId="169" fontId="3" fillId="6" borderId="4" xfId="2" applyNumberFormat="1" applyFont="1" applyFill="1" applyBorder="1" applyAlignment="1" applyProtection="1">
      <alignment horizontal="left" vertical="top" wrapText="1"/>
    </xf>
    <xf numFmtId="169" fontId="3" fillId="6" borderId="35" xfId="2" applyNumberFormat="1" applyFont="1" applyFill="1" applyBorder="1" applyAlignment="1" applyProtection="1">
      <alignment horizontal="left" vertical="top" wrapText="1"/>
    </xf>
    <xf numFmtId="166" fontId="3" fillId="7" borderId="1" xfId="2" applyNumberFormat="1" applyFont="1" applyFill="1" applyBorder="1" applyAlignment="1" applyProtection="1">
      <alignment horizontal="left" vertical="top" wrapText="1"/>
    </xf>
    <xf numFmtId="169" fontId="3" fillId="7" borderId="1" xfId="2" applyNumberFormat="1" applyFont="1" applyFill="1" applyBorder="1" applyAlignment="1" applyProtection="1">
      <alignment horizontal="left" vertical="top" wrapText="1"/>
    </xf>
    <xf numFmtId="167" fontId="20" fillId="0" borderId="1" xfId="2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0" fontId="22" fillId="0" borderId="10" xfId="0" applyFont="1" applyBorder="1" applyAlignment="1">
      <alignment horizontal="justify" vertical="top" wrapText="1"/>
    </xf>
    <xf numFmtId="0" fontId="22" fillId="0" borderId="10" xfId="0" applyFont="1" applyBorder="1" applyAlignment="1">
      <alignment horizontal="center" vertical="top" wrapText="1"/>
    </xf>
    <xf numFmtId="171" fontId="3" fillId="0" borderId="1" xfId="0" applyNumberFormat="1" applyFont="1" applyFill="1" applyBorder="1" applyAlignment="1" applyProtection="1">
      <alignment horizontal="left" vertical="top" wrapText="1"/>
    </xf>
    <xf numFmtId="171" fontId="3" fillId="6" borderId="1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20" fillId="0" borderId="10" xfId="0" applyFont="1" applyBorder="1" applyAlignment="1">
      <alignment horizontal="center" vertical="top"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26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 wrapText="1"/>
    </xf>
    <xf numFmtId="0" fontId="38" fillId="0" borderId="0" xfId="3" applyFont="1" applyFill="1" applyBorder="1" applyAlignment="1">
      <alignment horizontal="right" vertical="center" wrapText="1"/>
    </xf>
    <xf numFmtId="3" fontId="3" fillId="0" borderId="0" xfId="4" applyNumberFormat="1" applyFont="1" applyAlignment="1">
      <alignment horizontal="center" vertical="center"/>
    </xf>
    <xf numFmtId="0" fontId="3" fillId="0" borderId="0" xfId="4" applyFont="1"/>
    <xf numFmtId="0" fontId="21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right" vertical="center"/>
    </xf>
    <xf numFmtId="0" fontId="19" fillId="0" borderId="16" xfId="0" applyFont="1" applyFill="1" applyBorder="1" applyAlignment="1" applyProtection="1">
      <alignment horizontal="center" vertical="center"/>
    </xf>
    <xf numFmtId="0" fontId="39" fillId="0" borderId="1" xfId="0" applyFont="1" applyBorder="1" applyAlignment="1">
      <alignment horizontal="center" vertical="top"/>
    </xf>
    <xf numFmtId="171" fontId="3" fillId="0" borderId="9" xfId="0" applyNumberFormat="1" applyFont="1" applyFill="1" applyBorder="1" applyAlignment="1" applyProtection="1">
      <alignment horizontal="left" vertical="top" wrapText="1"/>
    </xf>
    <xf numFmtId="171" fontId="3" fillId="0" borderId="9" xfId="0" applyNumberFormat="1" applyFont="1" applyFill="1" applyBorder="1" applyAlignment="1" applyProtection="1">
      <alignment horizontal="left" vertical="top"/>
    </xf>
    <xf numFmtId="171" fontId="3" fillId="0" borderId="1" xfId="0" applyNumberFormat="1" applyFont="1" applyFill="1" applyBorder="1" applyAlignment="1" applyProtection="1">
      <alignment horizontal="left" vertical="top"/>
    </xf>
    <xf numFmtId="0" fontId="27" fillId="0" borderId="1" xfId="0" applyFont="1" applyBorder="1" applyAlignment="1">
      <alignment horizontal="left" vertical="center"/>
    </xf>
    <xf numFmtId="0" fontId="28" fillId="0" borderId="0" xfId="0" applyFont="1" applyBorder="1" applyAlignment="1">
      <alignment horizontal="justify" vertical="top" wrapText="1"/>
    </xf>
    <xf numFmtId="0" fontId="22" fillId="0" borderId="4" xfId="0" applyFont="1" applyBorder="1" applyAlignment="1">
      <alignment horizontal="center" vertical="top"/>
    </xf>
    <xf numFmtId="0" fontId="22" fillId="0" borderId="30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20" fillId="5" borderId="4" xfId="0" applyFont="1" applyFill="1" applyBorder="1" applyAlignment="1">
      <alignment horizontal="center" vertical="top" wrapText="1"/>
    </xf>
    <xf numFmtId="165" fontId="20" fillId="0" borderId="2" xfId="0" applyNumberFormat="1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171" fontId="3" fillId="0" borderId="1" xfId="0" applyNumberFormat="1" applyFont="1" applyFill="1" applyBorder="1" applyAlignment="1" applyProtection="1">
      <alignment horizontal="left" vertical="top" wrapText="1"/>
    </xf>
    <xf numFmtId="171" fontId="3" fillId="0" borderId="9" xfId="0" applyNumberFormat="1" applyFont="1" applyFill="1" applyBorder="1" applyAlignment="1" applyProtection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4" fontId="3" fillId="4" borderId="10" xfId="2" applyNumberFormat="1" applyFont="1" applyFill="1" applyBorder="1" applyAlignment="1" applyProtection="1">
      <alignment horizontal="left" vertical="top" wrapText="1"/>
    </xf>
    <xf numFmtId="1" fontId="20" fillId="0" borderId="1" xfId="0" applyNumberFormat="1" applyFont="1" applyBorder="1" applyAlignment="1">
      <alignment horizontal="center" vertical="top" wrapText="1"/>
    </xf>
    <xf numFmtId="1" fontId="20" fillId="0" borderId="2" xfId="0" applyNumberFormat="1" applyFont="1" applyBorder="1" applyAlignment="1">
      <alignment horizontal="center" vertical="top" wrapText="1"/>
    </xf>
    <xf numFmtId="0" fontId="16" fillId="0" borderId="1" xfId="3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6" fillId="0" borderId="5" xfId="3" applyFont="1" applyFill="1" applyBorder="1" applyAlignment="1">
      <alignment wrapText="1"/>
    </xf>
    <xf numFmtId="0" fontId="25" fillId="0" borderId="1" xfId="3" applyFont="1" applyFill="1" applyBorder="1" applyAlignment="1">
      <alignment horizontal="left" vertical="center" wrapText="1"/>
    </xf>
    <xf numFmtId="165" fontId="25" fillId="0" borderId="1" xfId="3" applyNumberFormat="1" applyFont="1" applyFill="1" applyBorder="1" applyAlignment="1">
      <alignment horizontal="left" vertical="center" wrapText="1"/>
    </xf>
    <xf numFmtId="165" fontId="25" fillId="0" borderId="2" xfId="3" applyNumberFormat="1" applyFont="1" applyFill="1" applyBorder="1" applyAlignment="1">
      <alignment horizontal="left" vertical="top" wrapText="1"/>
    </xf>
    <xf numFmtId="0" fontId="42" fillId="0" borderId="1" xfId="3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171" fontId="3" fillId="2" borderId="1" xfId="0" applyNumberFormat="1" applyFont="1" applyFill="1" applyBorder="1" applyAlignment="1" applyProtection="1">
      <alignment horizontal="left" vertical="center" wrapText="1"/>
    </xf>
    <xf numFmtId="4" fontId="3" fillId="2" borderId="1" xfId="2" applyNumberFormat="1" applyFont="1" applyFill="1" applyBorder="1" applyAlignment="1" applyProtection="1">
      <alignment horizontal="left" vertical="top" wrapText="1"/>
    </xf>
    <xf numFmtId="3" fontId="3" fillId="2" borderId="1" xfId="2" applyNumberFormat="1" applyFont="1" applyFill="1" applyBorder="1" applyAlignment="1" applyProtection="1">
      <alignment horizontal="left" vertical="top" wrapText="1"/>
    </xf>
    <xf numFmtId="171" fontId="16" fillId="2" borderId="1" xfId="0" applyNumberFormat="1" applyFont="1" applyFill="1" applyBorder="1" applyAlignment="1">
      <alignment horizontal="left" vertical="top" wrapText="1"/>
    </xf>
    <xf numFmtId="4" fontId="3" fillId="2" borderId="10" xfId="2" applyNumberFormat="1" applyFont="1" applyFill="1" applyBorder="1" applyAlignment="1" applyProtection="1">
      <alignment horizontal="left" vertical="top" wrapText="1"/>
    </xf>
    <xf numFmtId="166" fontId="3" fillId="2" borderId="1" xfId="2" applyNumberFormat="1" applyFont="1" applyFill="1" applyBorder="1" applyAlignment="1" applyProtection="1">
      <alignment horizontal="left" vertical="top" wrapText="1"/>
    </xf>
    <xf numFmtId="4" fontId="3" fillId="2" borderId="7" xfId="2" applyNumberFormat="1" applyFont="1" applyFill="1" applyBorder="1" applyAlignment="1" applyProtection="1">
      <alignment horizontal="left" vertical="top" wrapText="1"/>
    </xf>
    <xf numFmtId="166" fontId="3" fillId="7" borderId="33" xfId="2" applyNumberFormat="1" applyFont="1" applyFill="1" applyBorder="1" applyAlignment="1" applyProtection="1">
      <alignment horizontal="left" vertical="top" wrapText="1"/>
    </xf>
    <xf numFmtId="0" fontId="32" fillId="0" borderId="0" xfId="0" applyFont="1" applyAlignment="1">
      <alignment horizontal="right"/>
    </xf>
    <xf numFmtId="165" fontId="20" fillId="5" borderId="1" xfId="0" applyNumberFormat="1" applyFont="1" applyFill="1" applyBorder="1" applyAlignment="1">
      <alignment horizontal="center" vertical="top" wrapText="1"/>
    </xf>
    <xf numFmtId="2" fontId="20" fillId="5" borderId="1" xfId="0" applyNumberFormat="1" applyFont="1" applyFill="1" applyBorder="1" applyAlignment="1">
      <alignment horizontal="center" vertical="top" wrapText="1"/>
    </xf>
    <xf numFmtId="2" fontId="20" fillId="0" borderId="1" xfId="0" applyNumberFormat="1" applyFont="1" applyBorder="1" applyAlignment="1">
      <alignment horizontal="center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 applyProtection="1">
      <alignment horizontal="left" vertical="center"/>
    </xf>
    <xf numFmtId="0" fontId="18" fillId="0" borderId="6" xfId="0" applyFont="1" applyFill="1" applyBorder="1" applyAlignment="1" applyProtection="1">
      <alignment horizontal="left" vertical="center"/>
    </xf>
    <xf numFmtId="0" fontId="0" fillId="0" borderId="6" xfId="0" applyBorder="1" applyAlignment="1"/>
    <xf numFmtId="171" fontId="18" fillId="0" borderId="22" xfId="0" applyNumberFormat="1" applyFont="1" applyFill="1" applyBorder="1" applyAlignment="1" applyProtection="1">
      <alignment horizontal="left" vertical="center"/>
    </xf>
    <xf numFmtId="171" fontId="18" fillId="0" borderId="7" xfId="0" applyNumberFormat="1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left" vertical="center"/>
    </xf>
    <xf numFmtId="171" fontId="3" fillId="0" borderId="1" xfId="0" applyNumberFormat="1" applyFont="1" applyFill="1" applyBorder="1" applyAlignment="1" applyProtection="1">
      <alignment horizontal="left" vertical="top" wrapText="1"/>
    </xf>
    <xf numFmtId="171" fontId="3" fillId="6" borderId="1" xfId="0" applyNumberFormat="1" applyFont="1" applyFill="1" applyBorder="1" applyAlignment="1" applyProtection="1">
      <alignment horizontal="left" vertical="top" wrapText="1"/>
    </xf>
    <xf numFmtId="171" fontId="3" fillId="0" borderId="10" xfId="0" applyNumberFormat="1" applyFont="1" applyFill="1" applyBorder="1" applyAlignment="1" applyProtection="1">
      <alignment horizontal="left" vertical="top" wrapText="1"/>
    </xf>
    <xf numFmtId="171" fontId="3" fillId="0" borderId="8" xfId="0" applyNumberFormat="1" applyFont="1" applyFill="1" applyBorder="1" applyAlignment="1" applyProtection="1">
      <alignment horizontal="left" vertical="top" wrapText="1"/>
    </xf>
    <xf numFmtId="171" fontId="3" fillId="0" borderId="17" xfId="0" applyNumberFormat="1" applyFont="1" applyFill="1" applyBorder="1" applyAlignment="1" applyProtection="1">
      <alignment horizontal="left" vertical="top" wrapText="1"/>
    </xf>
    <xf numFmtId="171" fontId="3" fillId="0" borderId="23" xfId="0" applyNumberFormat="1" applyFont="1" applyFill="1" applyBorder="1" applyAlignment="1" applyProtection="1">
      <alignment horizontal="left" vertical="top" wrapText="1"/>
    </xf>
    <xf numFmtId="171" fontId="3" fillId="6" borderId="10" xfId="0" applyNumberFormat="1" applyFont="1" applyFill="1" applyBorder="1" applyAlignment="1" applyProtection="1">
      <alignment horizontal="left" vertical="top" wrapText="1"/>
    </xf>
    <xf numFmtId="171" fontId="3" fillId="6" borderId="8" xfId="0" applyNumberFormat="1" applyFont="1" applyFill="1" applyBorder="1" applyAlignment="1" applyProtection="1">
      <alignment horizontal="left" vertical="top" wrapText="1"/>
    </xf>
    <xf numFmtId="171" fontId="3" fillId="6" borderId="5" xfId="0" applyNumberFormat="1" applyFont="1" applyFill="1" applyBorder="1" applyAlignment="1" applyProtection="1">
      <alignment horizontal="left" vertical="top" wrapText="1"/>
    </xf>
    <xf numFmtId="171" fontId="3" fillId="7" borderId="1" xfId="0" applyNumberFormat="1" applyFont="1" applyFill="1" applyBorder="1" applyAlignment="1" applyProtection="1">
      <alignment horizontal="left" vertical="top" wrapText="1"/>
    </xf>
    <xf numFmtId="171" fontId="3" fillId="6" borderId="17" xfId="0" applyNumberFormat="1" applyFont="1" applyFill="1" applyBorder="1" applyAlignment="1" applyProtection="1">
      <alignment horizontal="left" vertical="top" wrapText="1"/>
    </xf>
    <xf numFmtId="171" fontId="3" fillId="6" borderId="23" xfId="0" applyNumberFormat="1" applyFont="1" applyFill="1" applyBorder="1" applyAlignment="1" applyProtection="1">
      <alignment horizontal="left" vertical="top" wrapText="1"/>
    </xf>
    <xf numFmtId="171" fontId="3" fillId="0" borderId="30" xfId="0" applyNumberFormat="1" applyFont="1" applyFill="1" applyBorder="1" applyAlignment="1" applyProtection="1">
      <alignment horizontal="left" vertical="top" wrapText="1"/>
    </xf>
    <xf numFmtId="171" fontId="3" fillId="0" borderId="9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8" fillId="0" borderId="0" xfId="0" applyFont="1" applyAlignment="1">
      <alignment horizontal="left" wrapText="1"/>
    </xf>
    <xf numFmtId="165" fontId="3" fillId="0" borderId="19" xfId="0" applyNumberFormat="1" applyFont="1" applyFill="1" applyBorder="1" applyAlignment="1" applyProtection="1">
      <alignment horizontal="justify" vertical="top" wrapText="1"/>
    </xf>
    <xf numFmtId="171" fontId="3" fillId="4" borderId="24" xfId="0" applyNumberFormat="1" applyFont="1" applyFill="1" applyBorder="1" applyAlignment="1" applyProtection="1">
      <alignment horizontal="left" vertical="top" wrapText="1"/>
    </xf>
    <xf numFmtId="171" fontId="3" fillId="4" borderId="25" xfId="0" applyNumberFormat="1" applyFont="1" applyFill="1" applyBorder="1" applyAlignment="1" applyProtection="1">
      <alignment horizontal="left" vertical="top" wrapText="1"/>
    </xf>
    <xf numFmtId="171" fontId="3" fillId="4" borderId="26" xfId="0" applyNumberFormat="1" applyFont="1" applyFill="1" applyBorder="1" applyAlignment="1" applyProtection="1">
      <alignment horizontal="left" vertical="top" wrapText="1"/>
    </xf>
    <xf numFmtId="171" fontId="3" fillId="4" borderId="18" xfId="0" applyNumberFormat="1" applyFont="1" applyFill="1" applyBorder="1" applyAlignment="1" applyProtection="1">
      <alignment horizontal="left" vertical="top" wrapText="1"/>
    </xf>
    <xf numFmtId="171" fontId="3" fillId="4" borderId="0" xfId="0" applyNumberFormat="1" applyFont="1" applyFill="1" applyBorder="1" applyAlignment="1" applyProtection="1">
      <alignment horizontal="left" vertical="top" wrapText="1"/>
    </xf>
    <xf numFmtId="171" fontId="3" fillId="4" borderId="14" xfId="0" applyNumberFormat="1" applyFont="1" applyFill="1" applyBorder="1" applyAlignment="1" applyProtection="1">
      <alignment horizontal="left" vertical="top" wrapText="1"/>
    </xf>
    <xf numFmtId="171" fontId="3" fillId="0" borderId="30" xfId="0" applyNumberFormat="1" applyFont="1" applyFill="1" applyBorder="1" applyAlignment="1" applyProtection="1">
      <alignment horizontal="left" vertical="top"/>
    </xf>
    <xf numFmtId="171" fontId="3" fillId="0" borderId="9" xfId="0" applyNumberFormat="1" applyFont="1" applyFill="1" applyBorder="1" applyAlignment="1" applyProtection="1">
      <alignment horizontal="left" vertical="top"/>
    </xf>
    <xf numFmtId="171" fontId="3" fillId="6" borderId="24" xfId="0" applyNumberFormat="1" applyFont="1" applyFill="1" applyBorder="1" applyAlignment="1" applyProtection="1">
      <alignment horizontal="left" vertical="top" wrapText="1"/>
    </xf>
    <xf numFmtId="171" fontId="3" fillId="6" borderId="25" xfId="0" applyNumberFormat="1" applyFont="1" applyFill="1" applyBorder="1" applyAlignment="1" applyProtection="1">
      <alignment horizontal="left" vertical="top" wrapText="1"/>
    </xf>
    <xf numFmtId="171" fontId="3" fillId="6" borderId="26" xfId="0" applyNumberFormat="1" applyFont="1" applyFill="1" applyBorder="1" applyAlignment="1" applyProtection="1">
      <alignment horizontal="left" vertical="top" wrapText="1"/>
    </xf>
    <xf numFmtId="171" fontId="3" fillId="6" borderId="18" xfId="0" applyNumberFormat="1" applyFont="1" applyFill="1" applyBorder="1" applyAlignment="1" applyProtection="1">
      <alignment horizontal="left" vertical="top" wrapText="1"/>
    </xf>
    <xf numFmtId="171" fontId="3" fillId="6" borderId="0" xfId="0" applyNumberFormat="1" applyFont="1" applyFill="1" applyBorder="1" applyAlignment="1" applyProtection="1">
      <alignment horizontal="left" vertical="top" wrapText="1"/>
    </xf>
    <xf numFmtId="171" fontId="3" fillId="6" borderId="14" xfId="0" applyNumberFormat="1" applyFont="1" applyFill="1" applyBorder="1" applyAlignment="1" applyProtection="1">
      <alignment horizontal="left" vertical="top" wrapText="1"/>
    </xf>
    <xf numFmtId="171" fontId="3" fillId="8" borderId="24" xfId="0" applyNumberFormat="1" applyFont="1" applyFill="1" applyBorder="1" applyAlignment="1" applyProtection="1">
      <alignment horizontal="left" vertical="top" wrapText="1"/>
    </xf>
    <xf numFmtId="171" fontId="3" fillId="8" borderId="25" xfId="0" applyNumberFormat="1" applyFont="1" applyFill="1" applyBorder="1" applyAlignment="1" applyProtection="1">
      <alignment horizontal="left" vertical="top" wrapText="1"/>
    </xf>
    <xf numFmtId="171" fontId="3" fillId="8" borderId="26" xfId="0" applyNumberFormat="1" applyFont="1" applyFill="1" applyBorder="1" applyAlignment="1" applyProtection="1">
      <alignment horizontal="left" vertical="top" wrapText="1"/>
    </xf>
    <xf numFmtId="171" fontId="3" fillId="8" borderId="18" xfId="0" applyNumberFormat="1" applyFont="1" applyFill="1" applyBorder="1" applyAlignment="1" applyProtection="1">
      <alignment horizontal="left" vertical="top" wrapText="1"/>
    </xf>
    <xf numFmtId="171" fontId="3" fillId="8" borderId="0" xfId="0" applyNumberFormat="1" applyFont="1" applyFill="1" applyBorder="1" applyAlignment="1" applyProtection="1">
      <alignment horizontal="left" vertical="top" wrapText="1"/>
    </xf>
    <xf numFmtId="171" fontId="3" fillId="8" borderId="14" xfId="0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/>
    </xf>
    <xf numFmtId="171" fontId="3" fillId="0" borderId="21" xfId="0" applyNumberFormat="1" applyFont="1" applyFill="1" applyBorder="1" applyAlignment="1" applyProtection="1">
      <alignment horizontal="left" vertical="top"/>
    </xf>
    <xf numFmtId="171" fontId="3" fillId="0" borderId="6" xfId="0" applyNumberFormat="1" applyFont="1" applyFill="1" applyBorder="1" applyAlignment="1" applyProtection="1">
      <alignment horizontal="left" vertical="top"/>
    </xf>
    <xf numFmtId="0" fontId="0" fillId="0" borderId="3" xfId="0" applyBorder="1" applyAlignment="1">
      <alignment horizontal="left" vertical="top"/>
    </xf>
    <xf numFmtId="171" fontId="18" fillId="0" borderId="9" xfId="0" applyNumberFormat="1" applyFont="1" applyFill="1" applyBorder="1" applyAlignment="1" applyProtection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top" wrapText="1" shrinkToFit="1"/>
    </xf>
    <xf numFmtId="171" fontId="3" fillId="0" borderId="5" xfId="0" applyNumberFormat="1" applyFont="1" applyFill="1" applyBorder="1" applyAlignment="1" applyProtection="1">
      <alignment horizontal="left" vertical="top" wrapText="1"/>
    </xf>
    <xf numFmtId="171" fontId="3" fillId="7" borderId="10" xfId="0" applyNumberFormat="1" applyFont="1" applyFill="1" applyBorder="1" applyAlignment="1" applyProtection="1">
      <alignment horizontal="left" vertical="top" wrapText="1"/>
    </xf>
    <xf numFmtId="171" fontId="3" fillId="7" borderId="5" xfId="0" applyNumberFormat="1" applyFont="1" applyFill="1" applyBorder="1" applyAlignment="1" applyProtection="1">
      <alignment horizontal="left" vertical="top" wrapText="1"/>
    </xf>
    <xf numFmtId="171" fontId="3" fillId="2" borderId="10" xfId="0" applyNumberFormat="1" applyFont="1" applyFill="1" applyBorder="1" applyAlignment="1" applyProtection="1">
      <alignment horizontal="center" vertical="center" wrapText="1"/>
    </xf>
    <xf numFmtId="171" fontId="3" fillId="2" borderId="5" xfId="0" applyNumberFormat="1" applyFont="1" applyFill="1" applyBorder="1" applyAlignment="1" applyProtection="1">
      <alignment horizontal="center" vertical="center" wrapText="1"/>
    </xf>
    <xf numFmtId="171" fontId="3" fillId="2" borderId="1" xfId="0" applyNumberFormat="1" applyFont="1" applyFill="1" applyBorder="1" applyAlignment="1" applyProtection="1">
      <alignment horizontal="left" vertical="top" wrapText="1"/>
    </xf>
    <xf numFmtId="0" fontId="21" fillId="0" borderId="0" xfId="0" applyFont="1" applyFill="1" applyAlignment="1" applyProtection="1">
      <alignment horizontal="center" vertical="top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center" vertical="top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165" fontId="3" fillId="4" borderId="1" xfId="0" applyNumberFormat="1" applyFont="1" applyFill="1" applyBorder="1" applyAlignment="1" applyProtection="1">
      <alignment horizontal="center" vertical="center" wrapText="1"/>
    </xf>
    <xf numFmtId="10" fontId="3" fillId="4" borderId="1" xfId="0" applyNumberFormat="1" applyFont="1" applyFill="1" applyBorder="1" applyAlignment="1" applyProtection="1">
      <alignment horizontal="center" vertical="center" wrapText="1"/>
    </xf>
    <xf numFmtId="165" fontId="3" fillId="5" borderId="1" xfId="0" applyNumberFormat="1" applyFont="1" applyFill="1" applyBorder="1" applyAlignment="1" applyProtection="1">
      <alignment horizontal="center" vertical="top" wrapText="1"/>
    </xf>
    <xf numFmtId="0" fontId="28" fillId="5" borderId="1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3" fillId="0" borderId="30" xfId="0" applyFont="1" applyFill="1" applyBorder="1" applyAlignment="1" applyProtection="1">
      <alignment horizontal="left" vertical="top" wrapText="1"/>
    </xf>
    <xf numFmtId="0" fontId="28" fillId="0" borderId="25" xfId="0" applyFont="1" applyFill="1" applyBorder="1" applyAlignment="1">
      <alignment horizontal="left"/>
    </xf>
    <xf numFmtId="0" fontId="28" fillId="0" borderId="26" xfId="0" applyFont="1" applyFill="1" applyBorder="1" applyAlignment="1">
      <alignment horizontal="left"/>
    </xf>
    <xf numFmtId="0" fontId="28" fillId="0" borderId="9" xfId="0" applyFont="1" applyFill="1" applyBorder="1" applyAlignment="1">
      <alignment horizontal="left"/>
    </xf>
    <xf numFmtId="0" fontId="28" fillId="0" borderId="0" xfId="0" applyFont="1" applyFill="1" applyAlignment="1">
      <alignment horizontal="left"/>
    </xf>
    <xf numFmtId="0" fontId="28" fillId="0" borderId="14" xfId="0" applyFont="1" applyFill="1" applyBorder="1" applyAlignment="1">
      <alignment horizontal="left"/>
    </xf>
    <xf numFmtId="0" fontId="28" fillId="0" borderId="29" xfId="0" applyFont="1" applyFill="1" applyBorder="1" applyAlignment="1">
      <alignment horizontal="left"/>
    </xf>
    <xf numFmtId="0" fontId="28" fillId="0" borderId="6" xfId="0" applyFont="1" applyFill="1" applyBorder="1" applyAlignment="1">
      <alignment horizontal="left"/>
    </xf>
    <xf numFmtId="0" fontId="28" fillId="0" borderId="3" xfId="0" applyFont="1" applyFill="1" applyBorder="1" applyAlignment="1">
      <alignment horizontal="left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28" fillId="0" borderId="0" xfId="0" applyFont="1" applyAlignment="1">
      <alignment horizontal="justify" vertical="top" wrapText="1"/>
    </xf>
    <xf numFmtId="171" fontId="3" fillId="0" borderId="29" xfId="0" applyNumberFormat="1" applyFont="1" applyFill="1" applyBorder="1" applyAlignment="1" applyProtection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left" vertical="top"/>
    </xf>
    <xf numFmtId="0" fontId="28" fillId="0" borderId="8" xfId="0" applyFont="1" applyBorder="1" applyAlignment="1">
      <alignment horizontal="left"/>
    </xf>
    <xf numFmtId="165" fontId="1" fillId="0" borderId="1" xfId="0" applyNumberFormat="1" applyFont="1" applyFill="1" applyBorder="1" applyAlignment="1" applyProtection="1">
      <alignment horizontal="left" vertical="top" wrapText="1"/>
    </xf>
    <xf numFmtId="171" fontId="3" fillId="7" borderId="17" xfId="0" applyNumberFormat="1" applyFont="1" applyFill="1" applyBorder="1" applyAlignment="1" applyProtection="1">
      <alignment horizontal="left" vertical="center" wrapText="1"/>
    </xf>
    <xf numFmtId="171" fontId="3" fillId="7" borderId="23" xfId="0" applyNumberFormat="1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top" wrapText="1"/>
    </xf>
    <xf numFmtId="0" fontId="3" fillId="0" borderId="26" xfId="0" applyFont="1" applyFill="1" applyBorder="1" applyAlignment="1" applyProtection="1">
      <alignment horizontal="left" vertical="top" wrapText="1"/>
    </xf>
    <xf numFmtId="0" fontId="3" fillId="0" borderId="9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 applyProtection="1">
      <alignment horizontal="left" vertical="top" wrapText="1"/>
    </xf>
    <xf numFmtId="0" fontId="3" fillId="0" borderId="29" xfId="0" applyFont="1" applyFill="1" applyBorder="1" applyAlignment="1" applyProtection="1">
      <alignment horizontal="left" vertical="top" wrapText="1"/>
    </xf>
    <xf numFmtId="0" fontId="3" fillId="0" borderId="6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171" fontId="3" fillId="7" borderId="8" xfId="0" applyNumberFormat="1" applyFont="1" applyFill="1" applyBorder="1" applyAlignment="1" applyProtection="1">
      <alignment horizontal="left" vertical="top" wrapText="1"/>
    </xf>
    <xf numFmtId="171" fontId="3" fillId="6" borderId="30" xfId="0" applyNumberFormat="1" applyFont="1" applyFill="1" applyBorder="1" applyAlignment="1" applyProtection="1">
      <alignment horizontal="left" vertical="top" wrapText="1"/>
    </xf>
    <xf numFmtId="171" fontId="3" fillId="6" borderId="9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/>
    </xf>
    <xf numFmtId="0" fontId="19" fillId="0" borderId="10" xfId="0" applyFont="1" applyFill="1" applyBorder="1" applyAlignment="1" applyProtection="1">
      <alignment horizontal="center" vertical="top"/>
    </xf>
    <xf numFmtId="0" fontId="0" fillId="0" borderId="8" xfId="0" applyBorder="1"/>
    <xf numFmtId="0" fontId="6" fillId="0" borderId="0" xfId="0" applyFont="1" applyAlignment="1">
      <alignment horizontal="right"/>
    </xf>
    <xf numFmtId="0" fontId="21" fillId="0" borderId="0" xfId="0" applyFont="1" applyAlignment="1">
      <alignment horizontal="center" vertical="top" wrapText="1"/>
    </xf>
    <xf numFmtId="3" fontId="20" fillId="0" borderId="27" xfId="0" applyNumberFormat="1" applyFont="1" applyBorder="1" applyAlignment="1">
      <alignment horizontal="center" vertical="top" wrapText="1"/>
    </xf>
    <xf numFmtId="3" fontId="20" fillId="0" borderId="28" xfId="0" applyNumberFormat="1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44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20" fillId="0" borderId="49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31" fillId="0" borderId="10" xfId="0" applyFont="1" applyBorder="1" applyAlignment="1">
      <alignment vertical="top"/>
    </xf>
    <xf numFmtId="0" fontId="31" fillId="0" borderId="8" xfId="0" applyFont="1" applyBorder="1" applyAlignment="1">
      <alignment vertical="top"/>
    </xf>
    <xf numFmtId="0" fontId="22" fillId="0" borderId="0" xfId="0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30" fillId="0" borderId="0" xfId="0" applyFont="1" applyAlignment="1">
      <alignment wrapText="1"/>
    </xf>
    <xf numFmtId="0" fontId="20" fillId="0" borderId="10" xfId="0" applyFont="1" applyBorder="1" applyAlignment="1">
      <alignment vertical="top" wrapText="1"/>
    </xf>
    <xf numFmtId="0" fontId="30" fillId="0" borderId="8" xfId="0" applyFont="1" applyBorder="1" applyAlignment="1">
      <alignment vertical="top"/>
    </xf>
    <xf numFmtId="0" fontId="20" fillId="0" borderId="0" xfId="0" applyFont="1" applyFill="1" applyBorder="1" applyAlignment="1" applyProtection="1">
      <alignment horizontal="left"/>
    </xf>
    <xf numFmtId="0" fontId="21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0" fontId="31" fillId="0" borderId="1" xfId="0" applyFont="1" applyBorder="1" applyAlignment="1">
      <alignment vertical="top"/>
    </xf>
    <xf numFmtId="0" fontId="21" fillId="0" borderId="5" xfId="0" applyFont="1" applyBorder="1" applyAlignment="1">
      <alignment horizontal="center" vertical="top" wrapText="1"/>
    </xf>
    <xf numFmtId="0" fontId="31" fillId="0" borderId="5" xfId="0" applyFont="1" applyBorder="1" applyAlignment="1">
      <alignment vertical="top"/>
    </xf>
    <xf numFmtId="0" fontId="3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3" fillId="0" borderId="0" xfId="0" applyFont="1" applyAlignment="1">
      <alignment horizontal="center" vertical="center"/>
    </xf>
    <xf numFmtId="0" fontId="30" fillId="0" borderId="0" xfId="0" applyFont="1" applyAlignment="1"/>
    <xf numFmtId="0" fontId="4" fillId="0" borderId="0" xfId="0" applyFont="1" applyAlignment="1">
      <alignment horizontal="center" vertical="center"/>
    </xf>
    <xf numFmtId="0" fontId="0" fillId="0" borderId="0" xfId="0" applyAlignment="1"/>
    <xf numFmtId="17" fontId="44" fillId="0" borderId="0" xfId="0" applyNumberFormat="1" applyFont="1" applyAlignment="1">
      <alignment horizontal="left"/>
    </xf>
    <xf numFmtId="0" fontId="44" fillId="0" borderId="0" xfId="0" applyFont="1" applyAlignment="1">
      <alignment horizontal="left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32" fillId="0" borderId="0" xfId="0" applyFont="1" applyAlignment="1">
      <alignment wrapText="1"/>
    </xf>
    <xf numFmtId="0" fontId="0" fillId="0" borderId="0" xfId="0" applyAlignment="1">
      <alignment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4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wrapText="1"/>
    </xf>
    <xf numFmtId="0" fontId="16" fillId="0" borderId="8" xfId="3" applyFont="1" applyFill="1" applyBorder="1" applyAlignment="1">
      <alignment horizontal="center" wrapText="1"/>
    </xf>
    <xf numFmtId="0" fontId="16" fillId="0" borderId="1" xfId="3" applyFont="1" applyFill="1" applyBorder="1" applyAlignment="1">
      <alignment horizontal="left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left" vertical="top" wrapText="1"/>
    </xf>
    <xf numFmtId="49" fontId="16" fillId="0" borderId="26" xfId="3" applyNumberFormat="1" applyFont="1" applyFill="1" applyBorder="1" applyAlignment="1">
      <alignment horizontal="center" vertical="center" wrapText="1"/>
    </xf>
    <xf numFmtId="49" fontId="16" fillId="0" borderId="14" xfId="3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6" fillId="0" borderId="1" xfId="3" applyFont="1" applyFill="1" applyBorder="1" applyAlignment="1">
      <alignment vertical="top" wrapText="1"/>
    </xf>
    <xf numFmtId="0" fontId="25" fillId="0" borderId="10" xfId="3" applyFont="1" applyFill="1" applyBorder="1" applyAlignment="1">
      <alignment horizontal="left" vertical="top" wrapText="1"/>
    </xf>
    <xf numFmtId="0" fontId="25" fillId="0" borderId="5" xfId="3" applyFont="1" applyFill="1" applyBorder="1" applyAlignment="1">
      <alignment horizontal="left" vertical="top" wrapText="1"/>
    </xf>
    <xf numFmtId="166" fontId="16" fillId="0" borderId="10" xfId="3" applyNumberFormat="1" applyFont="1" applyFill="1" applyBorder="1" applyAlignment="1">
      <alignment horizontal="center" vertical="center" wrapText="1"/>
    </xf>
    <xf numFmtId="166" fontId="16" fillId="0" borderId="5" xfId="3" applyNumberFormat="1" applyFont="1" applyFill="1" applyBorder="1" applyAlignment="1">
      <alignment horizontal="center" vertical="center" wrapText="1"/>
    </xf>
    <xf numFmtId="0" fontId="25" fillId="0" borderId="10" xfId="3" applyFont="1" applyFill="1" applyBorder="1" applyAlignment="1">
      <alignment horizontal="left" vertical="center" wrapText="1"/>
    </xf>
    <xf numFmtId="0" fontId="41" fillId="0" borderId="8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6" fillId="0" borderId="5" xfId="3" applyFont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6" fillId="0" borderId="10" xfId="3" applyFont="1" applyFill="1" applyBorder="1" applyAlignment="1">
      <alignment horizontal="left" vertical="center" wrapText="1"/>
    </xf>
    <xf numFmtId="0" fontId="16" fillId="0" borderId="8" xfId="3" applyFont="1" applyFill="1" applyBorder="1" applyAlignment="1">
      <alignment horizontal="left" vertical="center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16" fillId="0" borderId="8" xfId="3" applyNumberFormat="1" applyFont="1" applyFill="1" applyBorder="1" applyAlignment="1">
      <alignment horizontal="center" vertical="top" wrapText="1"/>
    </xf>
    <xf numFmtId="3" fontId="3" fillId="0" borderId="0" xfId="4" applyNumberFormat="1" applyFont="1" applyAlignment="1">
      <alignment horizontal="left" vertical="center" wrapText="1"/>
    </xf>
    <xf numFmtId="0" fontId="16" fillId="0" borderId="10" xfId="3" applyFont="1" applyFill="1" applyBorder="1" applyAlignment="1">
      <alignment vertical="center" wrapText="1"/>
    </xf>
    <xf numFmtId="0" fontId="40" fillId="0" borderId="8" xfId="0" applyFont="1" applyBorder="1" applyAlignment="1">
      <alignment vertical="center" wrapText="1"/>
    </xf>
    <xf numFmtId="0" fontId="40" fillId="0" borderId="5" xfId="0" applyFont="1" applyBorder="1" applyAlignment="1">
      <alignment vertical="center" wrapText="1"/>
    </xf>
    <xf numFmtId="49" fontId="0" fillId="0" borderId="8" xfId="0" applyNumberFormat="1" applyFont="1" applyBorder="1" applyAlignment="1">
      <alignment horizontal="center" vertical="top" wrapText="1"/>
    </xf>
    <xf numFmtId="49" fontId="0" fillId="0" borderId="5" xfId="0" applyNumberFormat="1" applyFont="1" applyBorder="1" applyAlignment="1">
      <alignment horizontal="center" vertical="top" wrapText="1"/>
    </xf>
    <xf numFmtId="0" fontId="3" fillId="0" borderId="0" xfId="3" applyFont="1" applyFill="1" applyAlignment="1">
      <alignment horizontal="left" vertical="top" wrapText="1"/>
    </xf>
    <xf numFmtId="3" fontId="3" fillId="0" borderId="0" xfId="4" applyNumberFormat="1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16" fillId="0" borderId="10" xfId="3" applyFont="1" applyFill="1" applyBorder="1" applyAlignment="1">
      <alignment vertical="top" wrapText="1"/>
    </xf>
    <xf numFmtId="0" fontId="0" fillId="0" borderId="5" xfId="0" applyBorder="1" applyAlignment="1">
      <alignment wrapText="1"/>
    </xf>
  </cellXfs>
  <cellStyles count="5">
    <cellStyle name="Обычный" xfId="0" builtinId="0"/>
    <cellStyle name="Обычный 13" xfId="3"/>
    <cellStyle name="Обычный 2" xfId="1"/>
    <cellStyle name="Обычный 9" xfId="4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436" t="s">
        <v>39</v>
      </c>
      <c r="B1" s="437"/>
      <c r="C1" s="438" t="s">
        <v>40</v>
      </c>
      <c r="D1" s="430" t="s">
        <v>44</v>
      </c>
      <c r="E1" s="431"/>
      <c r="F1" s="432"/>
      <c r="G1" s="430" t="s">
        <v>17</v>
      </c>
      <c r="H1" s="431"/>
      <c r="I1" s="432"/>
      <c r="J1" s="430" t="s">
        <v>18</v>
      </c>
      <c r="K1" s="431"/>
      <c r="L1" s="432"/>
      <c r="M1" s="430" t="s">
        <v>22</v>
      </c>
      <c r="N1" s="431"/>
      <c r="O1" s="432"/>
      <c r="P1" s="433" t="s">
        <v>23</v>
      </c>
      <c r="Q1" s="434"/>
      <c r="R1" s="430" t="s">
        <v>24</v>
      </c>
      <c r="S1" s="431"/>
      <c r="T1" s="432"/>
      <c r="U1" s="430" t="s">
        <v>25</v>
      </c>
      <c r="V1" s="431"/>
      <c r="W1" s="432"/>
      <c r="X1" s="433" t="s">
        <v>26</v>
      </c>
      <c r="Y1" s="435"/>
      <c r="Z1" s="434"/>
      <c r="AA1" s="433" t="s">
        <v>27</v>
      </c>
      <c r="AB1" s="434"/>
      <c r="AC1" s="430" t="s">
        <v>28</v>
      </c>
      <c r="AD1" s="431"/>
      <c r="AE1" s="432"/>
      <c r="AF1" s="430" t="s">
        <v>29</v>
      </c>
      <c r="AG1" s="431"/>
      <c r="AH1" s="432"/>
      <c r="AI1" s="430" t="s">
        <v>30</v>
      </c>
      <c r="AJ1" s="431"/>
      <c r="AK1" s="432"/>
      <c r="AL1" s="433" t="s">
        <v>31</v>
      </c>
      <c r="AM1" s="434"/>
      <c r="AN1" s="430" t="s">
        <v>32</v>
      </c>
      <c r="AO1" s="431"/>
      <c r="AP1" s="432"/>
      <c r="AQ1" s="430" t="s">
        <v>33</v>
      </c>
      <c r="AR1" s="431"/>
      <c r="AS1" s="432"/>
      <c r="AT1" s="430" t="s">
        <v>34</v>
      </c>
      <c r="AU1" s="431"/>
      <c r="AV1" s="432"/>
    </row>
    <row r="2" spans="1:48" ht="39" customHeight="1" x14ac:dyDescent="0.25">
      <c r="A2" s="437"/>
      <c r="B2" s="437"/>
      <c r="C2" s="438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438" t="s">
        <v>82</v>
      </c>
      <c r="B3" s="438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438"/>
      <c r="B4" s="438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438"/>
      <c r="B5" s="438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438"/>
      <c r="B6" s="438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438"/>
      <c r="B7" s="438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438"/>
      <c r="B8" s="438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438"/>
      <c r="B9" s="438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439" t="s">
        <v>57</v>
      </c>
      <c r="B1" s="439"/>
      <c r="C1" s="439"/>
      <c r="D1" s="439"/>
      <c r="E1" s="439"/>
    </row>
    <row r="2" spans="1:5" x14ac:dyDescent="0.25">
      <c r="A2" s="12"/>
      <c r="B2" s="12"/>
      <c r="C2" s="12"/>
      <c r="D2" s="12"/>
      <c r="E2" s="12"/>
    </row>
    <row r="3" spans="1:5" x14ac:dyDescent="0.25">
      <c r="A3" s="440" t="s">
        <v>129</v>
      </c>
      <c r="B3" s="440"/>
      <c r="C3" s="440"/>
      <c r="D3" s="440"/>
      <c r="E3" s="440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441" t="s">
        <v>78</v>
      </c>
      <c r="B26" s="441"/>
      <c r="C26" s="441"/>
      <c r="D26" s="441"/>
      <c r="E26" s="441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441" t="s">
        <v>79</v>
      </c>
      <c r="B28" s="441"/>
      <c r="C28" s="441"/>
      <c r="D28" s="441"/>
      <c r="E28" s="441"/>
    </row>
    <row r="29" spans="1:5" x14ac:dyDescent="0.25">
      <c r="A29" s="441"/>
      <c r="B29" s="441"/>
      <c r="C29" s="441"/>
      <c r="D29" s="441"/>
      <c r="E29" s="44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464" t="s">
        <v>45</v>
      </c>
      <c r="C3" s="464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452" t="s">
        <v>1</v>
      </c>
      <c r="B5" s="447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452"/>
      <c r="B6" s="447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452"/>
      <c r="B7" s="447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452" t="s">
        <v>3</v>
      </c>
      <c r="B8" s="447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465" t="s">
        <v>204</v>
      </c>
      <c r="N8" s="466"/>
      <c r="O8" s="467"/>
      <c r="P8" s="56"/>
      <c r="Q8" s="56"/>
    </row>
    <row r="9" spans="1:256" ht="33.75" customHeight="1" x14ac:dyDescent="0.2">
      <c r="A9" s="452"/>
      <c r="B9" s="447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452" t="s">
        <v>4</v>
      </c>
      <c r="B10" s="447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452"/>
      <c r="B11" s="447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452" t="s">
        <v>5</v>
      </c>
      <c r="B12" s="447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452"/>
      <c r="B13" s="447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452" t="s">
        <v>9</v>
      </c>
      <c r="B14" s="447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452"/>
      <c r="B15" s="447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448"/>
      <c r="AJ16" s="448"/>
      <c r="AK16" s="448"/>
      <c r="AZ16" s="448"/>
      <c r="BA16" s="448"/>
      <c r="BB16" s="448"/>
      <c r="BQ16" s="448"/>
      <c r="BR16" s="448"/>
      <c r="BS16" s="448"/>
      <c r="CH16" s="448"/>
      <c r="CI16" s="448"/>
      <c r="CJ16" s="448"/>
      <c r="CY16" s="448"/>
      <c r="CZ16" s="448"/>
      <c r="DA16" s="448"/>
      <c r="DP16" s="448"/>
      <c r="DQ16" s="448"/>
      <c r="DR16" s="448"/>
      <c r="EG16" s="448"/>
      <c r="EH16" s="448"/>
      <c r="EI16" s="448"/>
      <c r="EX16" s="448"/>
      <c r="EY16" s="448"/>
      <c r="EZ16" s="448"/>
      <c r="FO16" s="448"/>
      <c r="FP16" s="448"/>
      <c r="FQ16" s="448"/>
      <c r="GF16" s="448"/>
      <c r="GG16" s="448"/>
      <c r="GH16" s="448"/>
      <c r="GW16" s="448"/>
      <c r="GX16" s="448"/>
      <c r="GY16" s="448"/>
      <c r="HN16" s="448"/>
      <c r="HO16" s="448"/>
      <c r="HP16" s="448"/>
      <c r="IE16" s="448"/>
      <c r="IF16" s="448"/>
      <c r="IG16" s="448"/>
      <c r="IV16" s="448"/>
    </row>
    <row r="17" spans="1:17" ht="320.25" customHeight="1" x14ac:dyDescent="0.2">
      <c r="A17" s="452" t="s">
        <v>6</v>
      </c>
      <c r="B17" s="447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452"/>
      <c r="B18" s="447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452" t="s">
        <v>7</v>
      </c>
      <c r="B19" s="447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452"/>
      <c r="B20" s="447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452" t="s">
        <v>8</v>
      </c>
      <c r="B21" s="447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452"/>
      <c r="B22" s="447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457" t="s">
        <v>14</v>
      </c>
      <c r="B23" s="453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458"/>
      <c r="B24" s="453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456" t="s">
        <v>15</v>
      </c>
      <c r="B25" s="453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456"/>
      <c r="B26" s="453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452" t="s">
        <v>93</v>
      </c>
      <c r="B31" s="447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452"/>
      <c r="B32" s="447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452" t="s">
        <v>95</v>
      </c>
      <c r="B34" s="447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452"/>
      <c r="B35" s="447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461" t="s">
        <v>97</v>
      </c>
      <c r="B36" s="454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462"/>
      <c r="B37" s="455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452" t="s">
        <v>99</v>
      </c>
      <c r="B39" s="447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449" t="s">
        <v>246</v>
      </c>
      <c r="I39" s="450"/>
      <c r="J39" s="450"/>
      <c r="K39" s="450"/>
      <c r="L39" s="450"/>
      <c r="M39" s="450"/>
      <c r="N39" s="450"/>
      <c r="O39" s="451"/>
      <c r="P39" s="55" t="s">
        <v>188</v>
      </c>
      <c r="Q39" s="56"/>
    </row>
    <row r="40" spans="1:17" ht="39.950000000000003" customHeight="1" x14ac:dyDescent="0.2">
      <c r="A40" s="452" t="s">
        <v>10</v>
      </c>
      <c r="B40" s="447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452" t="s">
        <v>100</v>
      </c>
      <c r="B41" s="447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452"/>
      <c r="B42" s="447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452" t="s">
        <v>102</v>
      </c>
      <c r="B43" s="447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444" t="s">
        <v>191</v>
      </c>
      <c r="H43" s="445"/>
      <c r="I43" s="445"/>
      <c r="J43" s="445"/>
      <c r="K43" s="445"/>
      <c r="L43" s="445"/>
      <c r="M43" s="445"/>
      <c r="N43" s="445"/>
      <c r="O43" s="446"/>
      <c r="P43" s="56"/>
      <c r="Q43" s="56"/>
    </row>
    <row r="44" spans="1:17" ht="39.950000000000003" customHeight="1" x14ac:dyDescent="0.2">
      <c r="A44" s="452"/>
      <c r="B44" s="447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452" t="s">
        <v>104</v>
      </c>
      <c r="B45" s="447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452" t="s">
        <v>12</v>
      </c>
      <c r="B46" s="447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459" t="s">
        <v>107</v>
      </c>
      <c r="B47" s="454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460"/>
      <c r="B48" s="455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459" t="s">
        <v>108</v>
      </c>
      <c r="B49" s="454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460"/>
      <c r="B50" s="455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452" t="s">
        <v>110</v>
      </c>
      <c r="B51" s="447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452"/>
      <c r="B52" s="447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452" t="s">
        <v>113</v>
      </c>
      <c r="B53" s="447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452"/>
      <c r="B54" s="447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452" t="s">
        <v>114</v>
      </c>
      <c r="B55" s="447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452"/>
      <c r="B56" s="447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452" t="s">
        <v>116</v>
      </c>
      <c r="B57" s="447" t="s">
        <v>117</v>
      </c>
      <c r="C57" s="53" t="s">
        <v>20</v>
      </c>
      <c r="D57" s="93" t="s">
        <v>234</v>
      </c>
      <c r="E57" s="92"/>
      <c r="F57" s="92" t="s">
        <v>235</v>
      </c>
      <c r="G57" s="468" t="s">
        <v>232</v>
      </c>
      <c r="H57" s="468"/>
      <c r="I57" s="92" t="s">
        <v>236</v>
      </c>
      <c r="J57" s="92" t="s">
        <v>237</v>
      </c>
      <c r="K57" s="465" t="s">
        <v>238</v>
      </c>
      <c r="L57" s="466"/>
      <c r="M57" s="466"/>
      <c r="N57" s="466"/>
      <c r="O57" s="467"/>
      <c r="P57" s="88" t="s">
        <v>198</v>
      </c>
      <c r="Q57" s="56"/>
    </row>
    <row r="58" spans="1:17" ht="39.950000000000003" customHeight="1" x14ac:dyDescent="0.2">
      <c r="A58" s="452"/>
      <c r="B58" s="447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457" t="s">
        <v>119</v>
      </c>
      <c r="B59" s="457" t="s">
        <v>118</v>
      </c>
      <c r="C59" s="457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463"/>
      <c r="B60" s="463"/>
      <c r="C60" s="463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463"/>
      <c r="B61" s="463"/>
      <c r="C61" s="458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458"/>
      <c r="B62" s="458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452" t="s">
        <v>120</v>
      </c>
      <c r="B63" s="447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452"/>
      <c r="B64" s="447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456" t="s">
        <v>122</v>
      </c>
      <c r="B65" s="453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456"/>
      <c r="B66" s="453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452" t="s">
        <v>124</v>
      </c>
      <c r="B67" s="447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452"/>
      <c r="B68" s="447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459" t="s">
        <v>126</v>
      </c>
      <c r="B69" s="454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460"/>
      <c r="B70" s="455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442" t="s">
        <v>254</v>
      </c>
      <c r="C73" s="442"/>
      <c r="D73" s="442"/>
      <c r="E73" s="442"/>
      <c r="F73" s="442"/>
      <c r="G73" s="442"/>
      <c r="H73" s="442"/>
      <c r="I73" s="442"/>
      <c r="J73" s="442"/>
      <c r="K73" s="442"/>
      <c r="L73" s="442"/>
      <c r="M73" s="442"/>
      <c r="N73" s="442"/>
      <c r="O73" s="442"/>
      <c r="P73" s="442"/>
      <c r="Q73" s="442"/>
      <c r="R73" s="442"/>
      <c r="S73" s="442"/>
      <c r="T73" s="442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443" t="s">
        <v>215</v>
      </c>
      <c r="C79" s="443"/>
      <c r="D79" s="443"/>
      <c r="E79" s="443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86"/>
  <sheetViews>
    <sheetView view="pageBreakPreview" zoomScale="90" zoomScaleSheetLayoutView="90" workbookViewId="0">
      <pane xSplit="14" ySplit="26" topLeftCell="O27" activePane="bottomRight" state="frozen"/>
      <selection pane="topRight" activeCell="O1" sqref="O1"/>
      <selection pane="bottomLeft" activeCell="A29" sqref="A29"/>
      <selection pane="bottomRight" activeCell="K27" sqref="K27"/>
    </sheetView>
  </sheetViews>
  <sheetFormatPr defaultColWidth="9.140625" defaultRowHeight="12.75" x14ac:dyDescent="0.25"/>
  <cols>
    <col min="1" max="1" width="6.5703125" style="102" customWidth="1"/>
    <col min="2" max="2" width="31" style="102" customWidth="1"/>
    <col min="3" max="3" width="12.7109375" style="102" customWidth="1"/>
    <col min="4" max="4" width="11.140625" style="106" customWidth="1"/>
    <col min="5" max="5" width="13.7109375" style="107" customWidth="1"/>
    <col min="6" max="6" width="11.28515625" style="107" customWidth="1"/>
    <col min="7" max="7" width="8.140625" style="107" customWidth="1"/>
    <col min="8" max="8" width="10.28515625" style="102" customWidth="1"/>
    <col min="9" max="9" width="6.85546875" style="102" customWidth="1"/>
    <col min="10" max="10" width="5.28515625" style="102" customWidth="1"/>
    <col min="11" max="11" width="12.42578125" style="102" customWidth="1"/>
    <col min="12" max="12" width="10" style="102" customWidth="1"/>
    <col min="13" max="13" width="4.85546875" style="102" customWidth="1"/>
    <col min="14" max="14" width="13" style="102" customWidth="1"/>
    <col min="15" max="15" width="10.85546875" style="102" customWidth="1"/>
    <col min="16" max="16" width="5.7109375" style="102" customWidth="1"/>
    <col min="17" max="17" width="11" style="102" customWidth="1"/>
    <col min="18" max="18" width="9.7109375" style="102" customWidth="1"/>
    <col min="19" max="19" width="4.7109375" style="102" customWidth="1"/>
    <col min="20" max="20" width="12.7109375" style="102" customWidth="1"/>
    <col min="21" max="21" width="6.140625" style="102" customWidth="1"/>
    <col min="22" max="22" width="5.140625" style="102" customWidth="1"/>
    <col min="23" max="23" width="11.5703125" style="102" customWidth="1"/>
    <col min="24" max="24" width="6.5703125" style="102" customWidth="1"/>
    <col min="25" max="25" width="4.7109375" style="102" customWidth="1"/>
    <col min="26" max="26" width="11.85546875" style="102" customWidth="1"/>
    <col min="27" max="27" width="5.85546875" style="102" hidden="1" customWidth="1"/>
    <col min="28" max="28" width="6.85546875" style="102" hidden="1" customWidth="1"/>
    <col min="29" max="29" width="5.85546875" style="102" customWidth="1"/>
    <col min="30" max="30" width="4.5703125" style="102" customWidth="1"/>
    <col min="31" max="31" width="11.5703125" style="102" customWidth="1"/>
    <col min="32" max="32" width="5.5703125" style="102" hidden="1" customWidth="1"/>
    <col min="33" max="33" width="2.140625" style="102" customWidth="1"/>
    <col min="34" max="34" width="7.140625" style="102" customWidth="1"/>
    <col min="35" max="35" width="4.85546875" style="102" customWidth="1"/>
    <col min="36" max="36" width="10.85546875" style="102" customWidth="1"/>
    <col min="37" max="37" width="6" style="102" hidden="1" customWidth="1"/>
    <col min="38" max="38" width="7.85546875" style="102" hidden="1" customWidth="1"/>
    <col min="39" max="39" width="7.140625" style="102" customWidth="1"/>
    <col min="40" max="40" width="5.5703125" style="102" customWidth="1"/>
    <col min="41" max="41" width="11.85546875" style="102" customWidth="1"/>
    <col min="42" max="42" width="6.42578125" style="102" hidden="1" customWidth="1"/>
    <col min="43" max="43" width="0.7109375" style="102" hidden="1" customWidth="1"/>
    <col min="44" max="44" width="7.140625" style="102" customWidth="1"/>
    <col min="45" max="45" width="5" style="102" customWidth="1"/>
    <col min="46" max="46" width="10.85546875" style="102" customWidth="1"/>
    <col min="47" max="47" width="5" style="102" hidden="1" customWidth="1"/>
    <col min="48" max="48" width="7.140625" style="102" hidden="1" customWidth="1"/>
    <col min="49" max="49" width="7.5703125" style="102" customWidth="1"/>
    <col min="50" max="50" width="5.28515625" style="102" customWidth="1"/>
    <col min="51" max="51" width="11.140625" style="102" customWidth="1"/>
    <col min="52" max="52" width="8" style="102" customWidth="1"/>
    <col min="53" max="53" width="5.42578125" style="102" customWidth="1"/>
    <col min="54" max="54" width="13.42578125" style="95" hidden="1" customWidth="1"/>
    <col min="55" max="55" width="26" style="95" customWidth="1"/>
    <col min="56" max="16384" width="9.140625" style="95"/>
  </cols>
  <sheetData>
    <row r="1" spans="1:55" ht="3.75" customHeight="1" x14ac:dyDescent="0.25">
      <c r="F1" s="178"/>
      <c r="BB1" s="122" t="s">
        <v>270</v>
      </c>
      <c r="BC1" s="122"/>
    </row>
    <row r="2" spans="1:55" s="109" customFormat="1" ht="24" customHeight="1" x14ac:dyDescent="0.25">
      <c r="A2" s="526" t="s">
        <v>383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6"/>
      <c r="AK2" s="526"/>
      <c r="AL2" s="526"/>
      <c r="AM2" s="526"/>
      <c r="AN2" s="526"/>
      <c r="AO2" s="526"/>
      <c r="AP2" s="526"/>
      <c r="AQ2" s="526"/>
      <c r="AR2" s="526"/>
      <c r="AS2" s="526"/>
      <c r="AT2" s="526"/>
      <c r="AU2" s="526"/>
      <c r="AV2" s="526"/>
      <c r="AW2" s="526"/>
      <c r="AX2" s="526"/>
      <c r="AY2" s="526"/>
      <c r="AZ2" s="526"/>
      <c r="BA2" s="526"/>
      <c r="BB2" s="526"/>
      <c r="BC2" s="335"/>
    </row>
    <row r="3" spans="1:55" s="96" customFormat="1" ht="17.25" customHeight="1" x14ac:dyDescent="0.25">
      <c r="A3" s="527" t="s">
        <v>281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527"/>
      <c r="AN3" s="527"/>
      <c r="AO3" s="527"/>
      <c r="AP3" s="527"/>
      <c r="AQ3" s="527"/>
      <c r="AR3" s="527"/>
      <c r="AS3" s="527"/>
      <c r="AT3" s="527"/>
      <c r="AU3" s="527"/>
      <c r="AV3" s="527"/>
      <c r="AW3" s="527"/>
      <c r="AX3" s="527"/>
      <c r="AY3" s="527"/>
      <c r="AZ3" s="527"/>
      <c r="BA3" s="527"/>
      <c r="BB3" s="527"/>
      <c r="BC3" s="386"/>
    </row>
    <row r="4" spans="1:55" s="97" customFormat="1" ht="24" customHeight="1" x14ac:dyDescent="0.25">
      <c r="A4" s="528" t="s">
        <v>382</v>
      </c>
      <c r="B4" s="528"/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528"/>
      <c r="AQ4" s="528"/>
      <c r="AR4" s="528"/>
      <c r="AS4" s="528"/>
      <c r="AT4" s="528"/>
      <c r="AU4" s="528"/>
      <c r="AV4" s="528"/>
      <c r="AW4" s="528"/>
      <c r="AX4" s="528"/>
      <c r="AY4" s="528"/>
      <c r="AZ4" s="528"/>
      <c r="BA4" s="528"/>
      <c r="BB4" s="528"/>
      <c r="BC4" s="387"/>
    </row>
    <row r="5" spans="1:55" ht="16.5" thickBot="1" x14ac:dyDescent="0.3">
      <c r="A5" s="529" t="s">
        <v>461</v>
      </c>
      <c r="B5" s="529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29"/>
      <c r="W5" s="529"/>
      <c r="X5" s="529"/>
      <c r="Y5" s="529"/>
      <c r="Z5" s="529"/>
      <c r="AA5" s="529"/>
      <c r="AB5" s="529"/>
      <c r="AC5" s="529"/>
      <c r="AD5" s="529"/>
      <c r="AE5" s="529"/>
      <c r="AF5" s="529"/>
      <c r="AG5" s="529"/>
      <c r="AH5" s="529"/>
      <c r="AI5" s="529"/>
      <c r="AJ5" s="529"/>
      <c r="AK5" s="529"/>
      <c r="AL5" s="529"/>
      <c r="AM5" s="529"/>
      <c r="AN5" s="529"/>
      <c r="AO5" s="529"/>
      <c r="AP5" s="111"/>
      <c r="AQ5" s="111"/>
      <c r="AR5" s="111"/>
      <c r="AS5" s="111"/>
      <c r="AT5" s="95"/>
      <c r="AU5" s="95"/>
      <c r="AV5" s="95"/>
      <c r="AW5" s="95"/>
      <c r="AX5" s="95"/>
      <c r="AY5" s="95"/>
      <c r="AZ5" s="95"/>
      <c r="BA5" s="95"/>
      <c r="BB5" s="98" t="s">
        <v>257</v>
      </c>
      <c r="BC5" s="388"/>
    </row>
    <row r="6" spans="1:55" ht="15" customHeight="1" x14ac:dyDescent="0.25">
      <c r="A6" s="530" t="s">
        <v>0</v>
      </c>
      <c r="B6" s="530" t="s">
        <v>265</v>
      </c>
      <c r="C6" s="530" t="s">
        <v>259</v>
      </c>
      <c r="D6" s="530" t="s">
        <v>40</v>
      </c>
      <c r="E6" s="530" t="s">
        <v>256</v>
      </c>
      <c r="F6" s="530"/>
      <c r="G6" s="530"/>
      <c r="H6" s="531" t="s">
        <v>255</v>
      </c>
      <c r="I6" s="531"/>
      <c r="J6" s="531"/>
      <c r="K6" s="531"/>
      <c r="L6" s="531"/>
      <c r="M6" s="531"/>
      <c r="N6" s="531"/>
      <c r="O6" s="531"/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1"/>
      <c r="AA6" s="531"/>
      <c r="AB6" s="531"/>
      <c r="AC6" s="531"/>
      <c r="AD6" s="531"/>
      <c r="AE6" s="531"/>
      <c r="AF6" s="531"/>
      <c r="AG6" s="531"/>
      <c r="AH6" s="531"/>
      <c r="AI6" s="531"/>
      <c r="AJ6" s="531"/>
      <c r="AK6" s="531"/>
      <c r="AL6" s="531"/>
      <c r="AM6" s="531"/>
      <c r="AN6" s="531"/>
      <c r="AO6" s="531"/>
      <c r="AP6" s="531"/>
      <c r="AQ6" s="531"/>
      <c r="AR6" s="531"/>
      <c r="AS6" s="531"/>
      <c r="AT6" s="531"/>
      <c r="AU6" s="531"/>
      <c r="AV6" s="531"/>
      <c r="AW6" s="531"/>
      <c r="AX6" s="531"/>
      <c r="AY6" s="531"/>
      <c r="AZ6" s="531"/>
      <c r="BA6" s="531"/>
      <c r="BB6" s="532" t="s">
        <v>275</v>
      </c>
      <c r="BC6" s="532" t="s">
        <v>423</v>
      </c>
    </row>
    <row r="7" spans="1:55" ht="28.5" customHeight="1" x14ac:dyDescent="0.25">
      <c r="A7" s="530"/>
      <c r="B7" s="530"/>
      <c r="C7" s="530"/>
      <c r="D7" s="530"/>
      <c r="E7" s="535" t="s">
        <v>457</v>
      </c>
      <c r="F7" s="535" t="s">
        <v>276</v>
      </c>
      <c r="G7" s="536" t="s">
        <v>19</v>
      </c>
      <c r="H7" s="537" t="s">
        <v>17</v>
      </c>
      <c r="I7" s="537"/>
      <c r="J7" s="537"/>
      <c r="K7" s="531" t="s">
        <v>18</v>
      </c>
      <c r="L7" s="531"/>
      <c r="M7" s="531"/>
      <c r="N7" s="537" t="s">
        <v>22</v>
      </c>
      <c r="O7" s="537"/>
      <c r="P7" s="537"/>
      <c r="Q7" s="531" t="s">
        <v>24</v>
      </c>
      <c r="R7" s="531"/>
      <c r="S7" s="531"/>
      <c r="T7" s="537" t="s">
        <v>25</v>
      </c>
      <c r="U7" s="537"/>
      <c r="V7" s="537"/>
      <c r="W7" s="531" t="s">
        <v>26</v>
      </c>
      <c r="X7" s="531"/>
      <c r="Y7" s="531"/>
      <c r="Z7" s="537" t="s">
        <v>28</v>
      </c>
      <c r="AA7" s="537"/>
      <c r="AB7" s="537"/>
      <c r="AC7" s="538"/>
      <c r="AD7" s="538"/>
      <c r="AE7" s="531" t="s">
        <v>29</v>
      </c>
      <c r="AF7" s="531"/>
      <c r="AG7" s="531"/>
      <c r="AH7" s="539"/>
      <c r="AI7" s="539"/>
      <c r="AJ7" s="537" t="s">
        <v>30</v>
      </c>
      <c r="AK7" s="537"/>
      <c r="AL7" s="537"/>
      <c r="AM7" s="538"/>
      <c r="AN7" s="538"/>
      <c r="AO7" s="531" t="s">
        <v>32</v>
      </c>
      <c r="AP7" s="531"/>
      <c r="AQ7" s="531"/>
      <c r="AR7" s="539"/>
      <c r="AS7" s="539"/>
      <c r="AT7" s="537" t="s">
        <v>33</v>
      </c>
      <c r="AU7" s="537"/>
      <c r="AV7" s="537"/>
      <c r="AW7" s="538"/>
      <c r="AX7" s="538"/>
      <c r="AY7" s="531" t="s">
        <v>34</v>
      </c>
      <c r="AZ7" s="531"/>
      <c r="BA7" s="531"/>
      <c r="BB7" s="533"/>
      <c r="BC7" s="533"/>
    </row>
    <row r="8" spans="1:55" ht="40.9" customHeight="1" x14ac:dyDescent="0.25">
      <c r="A8" s="530"/>
      <c r="B8" s="530"/>
      <c r="C8" s="530"/>
      <c r="D8" s="530"/>
      <c r="E8" s="535"/>
      <c r="F8" s="535"/>
      <c r="G8" s="536"/>
      <c r="H8" s="141" t="s">
        <v>20</v>
      </c>
      <c r="I8" s="141" t="s">
        <v>21</v>
      </c>
      <c r="J8" s="147" t="s">
        <v>19</v>
      </c>
      <c r="K8" s="142" t="s">
        <v>20</v>
      </c>
      <c r="L8" s="142" t="s">
        <v>21</v>
      </c>
      <c r="M8" s="148" t="s">
        <v>19</v>
      </c>
      <c r="N8" s="141" t="s">
        <v>20</v>
      </c>
      <c r="O8" s="141" t="s">
        <v>21</v>
      </c>
      <c r="P8" s="147" t="s">
        <v>19</v>
      </c>
      <c r="Q8" s="142" t="s">
        <v>20</v>
      </c>
      <c r="R8" s="142" t="s">
        <v>21</v>
      </c>
      <c r="S8" s="148" t="s">
        <v>19</v>
      </c>
      <c r="T8" s="141" t="s">
        <v>20</v>
      </c>
      <c r="U8" s="141" t="s">
        <v>21</v>
      </c>
      <c r="V8" s="147" t="s">
        <v>19</v>
      </c>
      <c r="W8" s="142" t="s">
        <v>20</v>
      </c>
      <c r="X8" s="142" t="s">
        <v>21</v>
      </c>
      <c r="Y8" s="148" t="s">
        <v>19</v>
      </c>
      <c r="Z8" s="141" t="s">
        <v>20</v>
      </c>
      <c r="AA8" s="141" t="s">
        <v>21</v>
      </c>
      <c r="AB8" s="147" t="s">
        <v>19</v>
      </c>
      <c r="AC8" s="141" t="s">
        <v>21</v>
      </c>
      <c r="AD8" s="147" t="s">
        <v>19</v>
      </c>
      <c r="AE8" s="142" t="s">
        <v>20</v>
      </c>
      <c r="AF8" s="142" t="s">
        <v>21</v>
      </c>
      <c r="AG8" s="148" t="s">
        <v>19</v>
      </c>
      <c r="AH8" s="142" t="s">
        <v>21</v>
      </c>
      <c r="AI8" s="148" t="s">
        <v>19</v>
      </c>
      <c r="AJ8" s="141" t="s">
        <v>20</v>
      </c>
      <c r="AK8" s="141" t="s">
        <v>21</v>
      </c>
      <c r="AL8" s="147" t="s">
        <v>19</v>
      </c>
      <c r="AM8" s="141" t="s">
        <v>21</v>
      </c>
      <c r="AN8" s="147" t="s">
        <v>19</v>
      </c>
      <c r="AO8" s="142" t="s">
        <v>20</v>
      </c>
      <c r="AP8" s="142" t="s">
        <v>21</v>
      </c>
      <c r="AQ8" s="148" t="s">
        <v>19</v>
      </c>
      <c r="AR8" s="142" t="s">
        <v>21</v>
      </c>
      <c r="AS8" s="148" t="s">
        <v>19</v>
      </c>
      <c r="AT8" s="141" t="s">
        <v>20</v>
      </c>
      <c r="AU8" s="141" t="s">
        <v>21</v>
      </c>
      <c r="AV8" s="147" t="s">
        <v>19</v>
      </c>
      <c r="AW8" s="141" t="s">
        <v>21</v>
      </c>
      <c r="AX8" s="147" t="s">
        <v>19</v>
      </c>
      <c r="AY8" s="142" t="s">
        <v>20</v>
      </c>
      <c r="AZ8" s="142" t="s">
        <v>21</v>
      </c>
      <c r="BA8" s="148" t="s">
        <v>19</v>
      </c>
      <c r="BB8" s="534"/>
      <c r="BC8" s="534"/>
    </row>
    <row r="9" spans="1:55" s="99" customFormat="1" x14ac:dyDescent="0.25">
      <c r="A9" s="149">
        <v>1</v>
      </c>
      <c r="B9" s="149">
        <v>2</v>
      </c>
      <c r="C9" s="149">
        <v>3</v>
      </c>
      <c r="D9" s="149">
        <v>4</v>
      </c>
      <c r="E9" s="150">
        <v>5</v>
      </c>
      <c r="F9" s="150">
        <v>6</v>
      </c>
      <c r="G9" s="151">
        <v>7</v>
      </c>
      <c r="H9" s="152">
        <v>8</v>
      </c>
      <c r="I9" s="152">
        <v>9</v>
      </c>
      <c r="J9" s="153">
        <v>10</v>
      </c>
      <c r="K9" s="149">
        <v>11</v>
      </c>
      <c r="L9" s="149">
        <v>12</v>
      </c>
      <c r="M9" s="154">
        <v>13</v>
      </c>
      <c r="N9" s="152">
        <v>14</v>
      </c>
      <c r="O9" s="152">
        <v>15</v>
      </c>
      <c r="P9" s="153">
        <v>16</v>
      </c>
      <c r="Q9" s="149">
        <v>17</v>
      </c>
      <c r="R9" s="149">
        <v>18</v>
      </c>
      <c r="S9" s="154">
        <v>19</v>
      </c>
      <c r="T9" s="152">
        <v>20</v>
      </c>
      <c r="U9" s="152">
        <v>21</v>
      </c>
      <c r="V9" s="153">
        <v>22</v>
      </c>
      <c r="W9" s="149">
        <v>23</v>
      </c>
      <c r="X9" s="149">
        <v>24</v>
      </c>
      <c r="Y9" s="154">
        <v>25</v>
      </c>
      <c r="Z9" s="152">
        <v>26</v>
      </c>
      <c r="AA9" s="152">
        <v>24</v>
      </c>
      <c r="AB9" s="153">
        <v>25</v>
      </c>
      <c r="AC9" s="152">
        <v>27</v>
      </c>
      <c r="AD9" s="153">
        <v>28</v>
      </c>
      <c r="AE9" s="149">
        <v>29</v>
      </c>
      <c r="AF9" s="149">
        <v>30</v>
      </c>
      <c r="AG9" s="154">
        <v>31</v>
      </c>
      <c r="AH9" s="149">
        <v>30</v>
      </c>
      <c r="AI9" s="154">
        <v>31</v>
      </c>
      <c r="AJ9" s="152">
        <v>32</v>
      </c>
      <c r="AK9" s="152">
        <v>33</v>
      </c>
      <c r="AL9" s="153">
        <v>34</v>
      </c>
      <c r="AM9" s="152">
        <v>33</v>
      </c>
      <c r="AN9" s="153">
        <v>34</v>
      </c>
      <c r="AO9" s="149">
        <v>35</v>
      </c>
      <c r="AP9" s="149">
        <v>36</v>
      </c>
      <c r="AQ9" s="154">
        <v>37</v>
      </c>
      <c r="AR9" s="149">
        <v>36</v>
      </c>
      <c r="AS9" s="154">
        <v>37</v>
      </c>
      <c r="AT9" s="152">
        <v>38</v>
      </c>
      <c r="AU9" s="152">
        <v>39</v>
      </c>
      <c r="AV9" s="153">
        <v>40</v>
      </c>
      <c r="AW9" s="152">
        <v>39</v>
      </c>
      <c r="AX9" s="153">
        <v>40</v>
      </c>
      <c r="AY9" s="149">
        <v>41</v>
      </c>
      <c r="AZ9" s="149">
        <v>42</v>
      </c>
      <c r="BA9" s="154">
        <v>43</v>
      </c>
      <c r="BB9" s="143">
        <v>44</v>
      </c>
      <c r="BC9" s="143">
        <v>44</v>
      </c>
    </row>
    <row r="10" spans="1:55" ht="19.5" customHeight="1" x14ac:dyDescent="0.25">
      <c r="A10" s="555" t="s">
        <v>274</v>
      </c>
      <c r="B10" s="555"/>
      <c r="C10" s="555"/>
      <c r="D10" s="181" t="s">
        <v>258</v>
      </c>
      <c r="E10" s="307">
        <f>H10+K10+N10+Q10+T10+W10+Z10+AE10+AJ10+AO10+AT10+AY10</f>
        <v>74222.855859999996</v>
      </c>
      <c r="F10" s="307">
        <f>F11+F12</f>
        <v>23115.28817</v>
      </c>
      <c r="G10" s="183">
        <f>F10/E10*100</f>
        <v>31.143086455202319</v>
      </c>
      <c r="H10" s="295">
        <f>H11+H12</f>
        <v>0</v>
      </c>
      <c r="I10" s="295">
        <f>I11+I12</f>
        <v>0</v>
      </c>
      <c r="J10" s="295"/>
      <c r="K10" s="296">
        <f>K11+K12</f>
        <v>3000</v>
      </c>
      <c r="L10" s="296">
        <f>L11+L12</f>
        <v>3000</v>
      </c>
      <c r="M10" s="296"/>
      <c r="N10" s="295">
        <f>N11+N12</f>
        <v>10389.811169999999</v>
      </c>
      <c r="O10" s="295">
        <f>O11+O12</f>
        <v>10389.811169999999</v>
      </c>
      <c r="P10" s="295"/>
      <c r="Q10" s="296">
        <f>Q11+Q12</f>
        <v>8389.07</v>
      </c>
      <c r="R10" s="296">
        <f>R11+R12</f>
        <v>9725.476999999999</v>
      </c>
      <c r="S10" s="296"/>
      <c r="T10" s="295">
        <f>T11+T12</f>
        <v>5042.9699999999993</v>
      </c>
      <c r="U10" s="295">
        <f>U11+U12</f>
        <v>0</v>
      </c>
      <c r="V10" s="295"/>
      <c r="W10" s="296">
        <f>W11+W12</f>
        <v>5194.8671899999999</v>
      </c>
      <c r="X10" s="296">
        <f t="shared" ref="X10" si="0">X11+X12</f>
        <v>0</v>
      </c>
      <c r="Y10" s="296"/>
      <c r="Z10" s="295">
        <f>Z11+Z12</f>
        <v>9858.5889200000001</v>
      </c>
      <c r="AA10" s="295">
        <f>AA11+AA12</f>
        <v>0</v>
      </c>
      <c r="AB10" s="295"/>
      <c r="AC10" s="295">
        <f>AC11+AC12</f>
        <v>0</v>
      </c>
      <c r="AD10" s="295"/>
      <c r="AE10" s="296">
        <f>AE11+AE12</f>
        <v>4389.07</v>
      </c>
      <c r="AF10" s="296">
        <f t="shared" ref="AF10:AH10" si="1">AF11+AF12</f>
        <v>0</v>
      </c>
      <c r="AG10" s="296">
        <f t="shared" si="1"/>
        <v>0</v>
      </c>
      <c r="AH10" s="296">
        <f t="shared" si="1"/>
        <v>0</v>
      </c>
      <c r="AI10" s="296"/>
      <c r="AJ10" s="295">
        <f>AJ11+AJ12</f>
        <v>4389.07</v>
      </c>
      <c r="AK10" s="295">
        <f>AK11+AK12</f>
        <v>0</v>
      </c>
      <c r="AL10" s="295"/>
      <c r="AM10" s="295">
        <f>AM11+AM12</f>
        <v>0</v>
      </c>
      <c r="AN10" s="295"/>
      <c r="AO10" s="296">
        <f>AO11+AO12</f>
        <v>10513.378779999999</v>
      </c>
      <c r="AP10" s="296">
        <f t="shared" ref="AP10" si="2">AP11+AP12</f>
        <v>0</v>
      </c>
      <c r="AQ10" s="296">
        <f t="shared" ref="AQ10:AR10" si="3">AQ11+AQ12</f>
        <v>0</v>
      </c>
      <c r="AR10" s="296">
        <f t="shared" si="3"/>
        <v>0</v>
      </c>
      <c r="AS10" s="296"/>
      <c r="AT10" s="295">
        <f>AT11+AT12</f>
        <v>7801.1299999999992</v>
      </c>
      <c r="AU10" s="295">
        <f>AU11+AU12</f>
        <v>0</v>
      </c>
      <c r="AV10" s="295"/>
      <c r="AW10" s="295">
        <f>AW11+AW12</f>
        <v>0</v>
      </c>
      <c r="AX10" s="295"/>
      <c r="AY10" s="296">
        <f>AY11+AY12</f>
        <v>5254.8998000000001</v>
      </c>
      <c r="AZ10" s="296">
        <f t="shared" ref="AZ10" si="4">AZ11+AZ12</f>
        <v>0</v>
      </c>
      <c r="BA10" s="309"/>
      <c r="BB10" s="552"/>
      <c r="BC10" s="389"/>
    </row>
    <row r="11" spans="1:55" ht="40.5" customHeight="1" x14ac:dyDescent="0.25">
      <c r="A11" s="555"/>
      <c r="B11" s="555"/>
      <c r="C11" s="555"/>
      <c r="D11" s="188" t="s">
        <v>2</v>
      </c>
      <c r="E11" s="307">
        <f>H11+K11+N11+Q11+T11+W11+Z11+AE11+AJ11+AO11+AT11+AY11</f>
        <v>56074.563499999997</v>
      </c>
      <c r="F11" s="307">
        <f>F87+F136</f>
        <v>15564.652999999998</v>
      </c>
      <c r="G11" s="183">
        <f>F11/E11*100</f>
        <v>27.757064930162141</v>
      </c>
      <c r="H11" s="295">
        <f>H148</f>
        <v>0</v>
      </c>
      <c r="I11" s="295">
        <f>I148</f>
        <v>0</v>
      </c>
      <c r="J11" s="295"/>
      <c r="K11" s="296">
        <f>K148</f>
        <v>0</v>
      </c>
      <c r="L11" s="296">
        <f>L28+L37+L55+L91+L116+L120</f>
        <v>0</v>
      </c>
      <c r="M11" s="296"/>
      <c r="N11" s="295">
        <f>N148</f>
        <v>9839.1759999999995</v>
      </c>
      <c r="O11" s="295">
        <f>O87+O136</f>
        <v>9839.1759999999995</v>
      </c>
      <c r="P11" s="295"/>
      <c r="Q11" s="296">
        <f>Q148</f>
        <v>4389.07</v>
      </c>
      <c r="R11" s="296">
        <f>R28+R37+R55+R91+R116+R120</f>
        <v>5725.4769999999999</v>
      </c>
      <c r="S11" s="296"/>
      <c r="T11" s="295">
        <f>T148</f>
        <v>4889.07</v>
      </c>
      <c r="U11" s="295">
        <f>U87+U136</f>
        <v>0</v>
      </c>
      <c r="V11" s="295"/>
      <c r="W11" s="296">
        <f>W148</f>
        <v>4912.71</v>
      </c>
      <c r="X11" s="296">
        <f>X28+X37+X55+X91+X116+X120+X61+X103</f>
        <v>0</v>
      </c>
      <c r="Y11" s="296"/>
      <c r="Z11" s="295">
        <f t="shared" ref="Z11" si="5">Z148</f>
        <v>5146.3125</v>
      </c>
      <c r="AA11" s="295">
        <f>AA87+AA136</f>
        <v>0</v>
      </c>
      <c r="AB11" s="295">
        <f t="shared" ref="AB11" si="6">AB148</f>
        <v>0</v>
      </c>
      <c r="AC11" s="295">
        <f>AC87+AC136</f>
        <v>0</v>
      </c>
      <c r="AD11" s="295"/>
      <c r="AE11" s="296">
        <f>AE148</f>
        <v>4389.07</v>
      </c>
      <c r="AF11" s="296">
        <f>AF87+AF136</f>
        <v>0</v>
      </c>
      <c r="AG11" s="296">
        <f t="shared" ref="AG11" si="7">AG148</f>
        <v>0</v>
      </c>
      <c r="AH11" s="296">
        <f>AH87+AH136</f>
        <v>0</v>
      </c>
      <c r="AI11" s="296"/>
      <c r="AJ11" s="295">
        <f t="shared" ref="AJ11" si="8">AJ148</f>
        <v>4389.07</v>
      </c>
      <c r="AK11" s="295">
        <f>AK87+AK136</f>
        <v>0</v>
      </c>
      <c r="AL11" s="295">
        <f t="shared" ref="AL11" si="9">AL148</f>
        <v>0</v>
      </c>
      <c r="AM11" s="295">
        <f>AM87+AM136</f>
        <v>0</v>
      </c>
      <c r="AN11" s="295"/>
      <c r="AO11" s="296">
        <f>AO148</f>
        <v>5948.3125</v>
      </c>
      <c r="AP11" s="296">
        <f>AP87+AP136</f>
        <v>0</v>
      </c>
      <c r="AQ11" s="296">
        <f t="shared" ref="AQ11" si="10">AQ148</f>
        <v>0</v>
      </c>
      <c r="AR11" s="296">
        <f>AR87+AR136</f>
        <v>0</v>
      </c>
      <c r="AS11" s="296"/>
      <c r="AT11" s="295">
        <f t="shared" ref="AT11" si="11">AT148</f>
        <v>7717.1299999999992</v>
      </c>
      <c r="AU11" s="295">
        <f>AU87+AU136</f>
        <v>0</v>
      </c>
      <c r="AV11" s="295">
        <f t="shared" ref="AV11" si="12">AV148</f>
        <v>0</v>
      </c>
      <c r="AW11" s="295">
        <f>AW87+AW136</f>
        <v>0</v>
      </c>
      <c r="AX11" s="295"/>
      <c r="AY11" s="296">
        <f>AY148</f>
        <v>4454.6424999999999</v>
      </c>
      <c r="AZ11" s="296">
        <f>AZ87+AZ136</f>
        <v>0</v>
      </c>
      <c r="BA11" s="296"/>
      <c r="BB11" s="553"/>
      <c r="BC11" s="569"/>
    </row>
    <row r="12" spans="1:55" ht="33" customHeight="1" x14ac:dyDescent="0.25">
      <c r="A12" s="555"/>
      <c r="B12" s="555"/>
      <c r="C12" s="555"/>
      <c r="D12" s="188" t="s">
        <v>43</v>
      </c>
      <c r="E12" s="307">
        <f>E88+E137+E145</f>
        <v>18148.292359999999</v>
      </c>
      <c r="F12" s="307">
        <f>F88+F137+F145</f>
        <v>7550.6351699999996</v>
      </c>
      <c r="G12" s="183">
        <f>F12/E12*100</f>
        <v>41.605210122369876</v>
      </c>
      <c r="H12" s="295">
        <f>H149+H151+H153</f>
        <v>0</v>
      </c>
      <c r="I12" s="295">
        <f>I149+I151+I153</f>
        <v>0</v>
      </c>
      <c r="J12" s="295"/>
      <c r="K12" s="296">
        <f>K149+K151+K153</f>
        <v>3000</v>
      </c>
      <c r="L12" s="296">
        <f>L88+L137+L145</f>
        <v>3000</v>
      </c>
      <c r="M12" s="296"/>
      <c r="N12" s="295">
        <f>N149+N151+N153</f>
        <v>550.63517000000002</v>
      </c>
      <c r="O12" s="295">
        <f>O88+O137+O145</f>
        <v>550.63517000000002</v>
      </c>
      <c r="P12" s="295"/>
      <c r="Q12" s="296">
        <f>Q149+Q151+Q153</f>
        <v>4000</v>
      </c>
      <c r="R12" s="296">
        <f>R88+R137+R145</f>
        <v>4000</v>
      </c>
      <c r="S12" s="296"/>
      <c r="T12" s="295">
        <f>T149+T151+T153</f>
        <v>153.9</v>
      </c>
      <c r="U12" s="295">
        <f>U88+U137+U145</f>
        <v>0</v>
      </c>
      <c r="V12" s="295"/>
      <c r="W12" s="296">
        <f>W149+W151+W153</f>
        <v>282.15719000000001</v>
      </c>
      <c r="X12" s="296">
        <f>X88+X137+X145</f>
        <v>0</v>
      </c>
      <c r="Y12" s="296"/>
      <c r="Z12" s="295">
        <f t="shared" ref="Z12" si="13">Z149+Z151+Z153</f>
        <v>4712.2764200000001</v>
      </c>
      <c r="AA12" s="295">
        <f>AA88+AA137+AA145</f>
        <v>0</v>
      </c>
      <c r="AB12" s="295">
        <f t="shared" ref="AB12" si="14">AB149+AB151+AB153</f>
        <v>0</v>
      </c>
      <c r="AC12" s="295">
        <f>AC88+AC137+AC145</f>
        <v>0</v>
      </c>
      <c r="AD12" s="295"/>
      <c r="AE12" s="296">
        <f>AE149+AE151+AE153</f>
        <v>0</v>
      </c>
      <c r="AF12" s="296">
        <f>AF88+AF137+AF145</f>
        <v>0</v>
      </c>
      <c r="AG12" s="296">
        <f t="shared" ref="AG12" si="15">AG149+AG151+AG153</f>
        <v>0</v>
      </c>
      <c r="AH12" s="296">
        <f>AH88+AH137+AH145</f>
        <v>0</v>
      </c>
      <c r="AI12" s="296"/>
      <c r="AJ12" s="295">
        <f t="shared" ref="AJ12" si="16">AJ149+AJ151+AJ153</f>
        <v>0</v>
      </c>
      <c r="AK12" s="295">
        <f>AK88+AK137+AK145</f>
        <v>0</v>
      </c>
      <c r="AL12" s="295">
        <f t="shared" ref="AL12" si="17">AL149+AL151+AL153</f>
        <v>0</v>
      </c>
      <c r="AM12" s="295">
        <f>AM88+AM137+AM145</f>
        <v>0</v>
      </c>
      <c r="AN12" s="295"/>
      <c r="AO12" s="296">
        <f>AO149+AO151+AO153</f>
        <v>4565.06628</v>
      </c>
      <c r="AP12" s="296">
        <f>AP88+AP137+AP145</f>
        <v>0</v>
      </c>
      <c r="AQ12" s="296">
        <f t="shared" ref="AQ12" si="18">AQ149+AQ151+AQ153</f>
        <v>0</v>
      </c>
      <c r="AR12" s="296">
        <f>AR88+AR137+AR145</f>
        <v>0</v>
      </c>
      <c r="AS12" s="296"/>
      <c r="AT12" s="295">
        <f t="shared" ref="AT12" si="19">AT149+AT151+AT153</f>
        <v>84</v>
      </c>
      <c r="AU12" s="295">
        <f>AU88+AU137+AU145</f>
        <v>0</v>
      </c>
      <c r="AV12" s="295">
        <f t="shared" ref="AV12" si="20">AV149+AV151+AV153</f>
        <v>0</v>
      </c>
      <c r="AW12" s="295">
        <f>AW88+AW137+AW145</f>
        <v>0</v>
      </c>
      <c r="AX12" s="295"/>
      <c r="AY12" s="296">
        <f>AY149+AY151+AY153</f>
        <v>800.25729999999999</v>
      </c>
      <c r="AZ12" s="296">
        <f>AZ88+AZ137+AZ145</f>
        <v>0</v>
      </c>
      <c r="BA12" s="296"/>
      <c r="BB12" s="553"/>
      <c r="BC12" s="570"/>
    </row>
    <row r="13" spans="1:55" ht="49.5" hidden="1" customHeight="1" x14ac:dyDescent="0.2">
      <c r="A13" s="555"/>
      <c r="B13" s="555"/>
      <c r="C13" s="555"/>
      <c r="D13" s="191" t="s">
        <v>317</v>
      </c>
      <c r="E13" s="307">
        <f>E138</f>
        <v>0</v>
      </c>
      <c r="F13" s="307">
        <f>F93</f>
        <v>0</v>
      </c>
      <c r="G13" s="183" t="e">
        <f>F13/E13*100</f>
        <v>#DIV/0!</v>
      </c>
      <c r="H13" s="295">
        <f>H154</f>
        <v>0</v>
      </c>
      <c r="I13" s="295">
        <f>I154</f>
        <v>0</v>
      </c>
      <c r="J13" s="295"/>
      <c r="K13" s="296">
        <f>K154</f>
        <v>0</v>
      </c>
      <c r="L13" s="296">
        <f>L93</f>
        <v>0</v>
      </c>
      <c r="M13" s="296"/>
      <c r="N13" s="295">
        <f>N154</f>
        <v>0</v>
      </c>
      <c r="O13" s="295">
        <f>O93</f>
        <v>0</v>
      </c>
      <c r="P13" s="295"/>
      <c r="Q13" s="296">
        <f>Q154</f>
        <v>0</v>
      </c>
      <c r="R13" s="296">
        <f>R93</f>
        <v>0</v>
      </c>
      <c r="S13" s="296"/>
      <c r="T13" s="295">
        <f>T154</f>
        <v>0</v>
      </c>
      <c r="U13" s="295">
        <f>U93</f>
        <v>0</v>
      </c>
      <c r="V13" s="295"/>
      <c r="W13" s="296">
        <f>W154</f>
        <v>0</v>
      </c>
      <c r="X13" s="296">
        <f>X93</f>
        <v>0</v>
      </c>
      <c r="Y13" s="296"/>
      <c r="Z13" s="295">
        <f>Z154</f>
        <v>0</v>
      </c>
      <c r="AA13" s="295">
        <f t="shared" ref="AA13:AC13" si="21">AA93</f>
        <v>0</v>
      </c>
      <c r="AB13" s="295">
        <f t="shared" si="21"/>
        <v>0</v>
      </c>
      <c r="AC13" s="295">
        <f t="shared" si="21"/>
        <v>0</v>
      </c>
      <c r="AD13" s="295"/>
      <c r="AE13" s="296">
        <f>AE154</f>
        <v>0</v>
      </c>
      <c r="AF13" s="296">
        <f t="shared" ref="AF13:AH13" si="22">AF93</f>
        <v>0</v>
      </c>
      <c r="AG13" s="296">
        <f t="shared" si="22"/>
        <v>0</v>
      </c>
      <c r="AH13" s="296">
        <f t="shared" si="22"/>
        <v>0</v>
      </c>
      <c r="AI13" s="296"/>
      <c r="AJ13" s="295">
        <f>AJ154</f>
        <v>0</v>
      </c>
      <c r="AK13" s="295">
        <f t="shared" ref="AK13:AM13" si="23">AK93</f>
        <v>0</v>
      </c>
      <c r="AL13" s="295">
        <f t="shared" si="23"/>
        <v>0</v>
      </c>
      <c r="AM13" s="295">
        <f t="shared" si="23"/>
        <v>0</v>
      </c>
      <c r="AN13" s="295"/>
      <c r="AO13" s="296">
        <f>AO154</f>
        <v>0</v>
      </c>
      <c r="AP13" s="296">
        <f t="shared" ref="AP13:AR13" si="24">AP93</f>
        <v>0</v>
      </c>
      <c r="AQ13" s="296">
        <f t="shared" si="24"/>
        <v>0</v>
      </c>
      <c r="AR13" s="296">
        <f t="shared" si="24"/>
        <v>0</v>
      </c>
      <c r="AS13" s="296"/>
      <c r="AT13" s="295">
        <f>AT154</f>
        <v>0</v>
      </c>
      <c r="AU13" s="295">
        <f t="shared" ref="AU13:AW13" si="25">AU93</f>
        <v>0</v>
      </c>
      <c r="AV13" s="295">
        <f t="shared" si="25"/>
        <v>0</v>
      </c>
      <c r="AW13" s="295">
        <f t="shared" si="25"/>
        <v>0</v>
      </c>
      <c r="AX13" s="295"/>
      <c r="AY13" s="296">
        <f>AY154</f>
        <v>0</v>
      </c>
      <c r="AZ13" s="296">
        <f>AZ93</f>
        <v>0</v>
      </c>
      <c r="BA13" s="296"/>
      <c r="BB13" s="553"/>
      <c r="BC13" s="570"/>
    </row>
    <row r="14" spans="1:55" ht="17.25" hidden="1" customHeight="1" x14ac:dyDescent="0.25">
      <c r="A14" s="540" t="s">
        <v>273</v>
      </c>
      <c r="B14" s="541"/>
      <c r="C14" s="542"/>
      <c r="D14" s="144" t="s">
        <v>41</v>
      </c>
      <c r="E14" s="192"/>
      <c r="F14" s="193"/>
      <c r="G14" s="194"/>
      <c r="H14" s="195"/>
      <c r="I14" s="196"/>
      <c r="J14" s="197"/>
      <c r="K14" s="198"/>
      <c r="L14" s="199"/>
      <c r="M14" s="187"/>
      <c r="N14" s="196"/>
      <c r="O14" s="196"/>
      <c r="P14" s="197"/>
      <c r="Q14" s="198"/>
      <c r="R14" s="198"/>
      <c r="S14" s="187"/>
      <c r="T14" s="196"/>
      <c r="U14" s="196"/>
      <c r="V14" s="197"/>
      <c r="W14" s="198"/>
      <c r="X14" s="198"/>
      <c r="Y14" s="187"/>
      <c r="Z14" s="196"/>
      <c r="AA14" s="200"/>
      <c r="AB14" s="201"/>
      <c r="AC14" s="202"/>
      <c r="AD14" s="197"/>
      <c r="AE14" s="199"/>
      <c r="AF14" s="203"/>
      <c r="AG14" s="204"/>
      <c r="AH14" s="187"/>
      <c r="AI14" s="187"/>
      <c r="AJ14" s="205"/>
      <c r="AK14" s="200"/>
      <c r="AL14" s="201"/>
      <c r="AM14" s="197"/>
      <c r="AN14" s="197"/>
      <c r="AO14" s="206"/>
      <c r="AP14" s="203"/>
      <c r="AQ14" s="207"/>
      <c r="AR14" s="187"/>
      <c r="AS14" s="187"/>
      <c r="AT14" s="208"/>
      <c r="AU14" s="209"/>
      <c r="AV14" s="210"/>
      <c r="AW14" s="197"/>
      <c r="AX14" s="197"/>
      <c r="AY14" s="199"/>
      <c r="AZ14" s="187"/>
      <c r="BA14" s="187"/>
      <c r="BB14" s="554"/>
      <c r="BC14" s="570"/>
    </row>
    <row r="15" spans="1:55" ht="31.15" hidden="1" customHeight="1" x14ac:dyDescent="0.25">
      <c r="A15" s="543"/>
      <c r="B15" s="544"/>
      <c r="C15" s="545"/>
      <c r="D15" s="211" t="s">
        <v>2</v>
      </c>
      <c r="E15" s="212"/>
      <c r="F15" s="213"/>
      <c r="G15" s="214"/>
      <c r="H15" s="215"/>
      <c r="I15" s="216"/>
      <c r="J15" s="217"/>
      <c r="K15" s="218"/>
      <c r="L15" s="219"/>
      <c r="M15" s="220"/>
      <c r="N15" s="216"/>
      <c r="O15" s="216"/>
      <c r="P15" s="217"/>
      <c r="Q15" s="218"/>
      <c r="R15" s="218"/>
      <c r="S15" s="220"/>
      <c r="T15" s="216"/>
      <c r="U15" s="216"/>
      <c r="V15" s="217"/>
      <c r="W15" s="218"/>
      <c r="X15" s="218"/>
      <c r="Y15" s="220"/>
      <c r="Z15" s="216"/>
      <c r="AA15" s="221"/>
      <c r="AB15" s="222"/>
      <c r="AC15" s="223"/>
      <c r="AD15" s="217"/>
      <c r="AE15" s="219"/>
      <c r="AF15" s="224"/>
      <c r="AG15" s="225"/>
      <c r="AH15" s="220"/>
      <c r="AI15" s="220"/>
      <c r="AJ15" s="226"/>
      <c r="AK15" s="221"/>
      <c r="AL15" s="222"/>
      <c r="AM15" s="217"/>
      <c r="AN15" s="217"/>
      <c r="AO15" s="227"/>
      <c r="AP15" s="224"/>
      <c r="AQ15" s="228"/>
      <c r="AR15" s="220"/>
      <c r="AS15" s="220"/>
      <c r="AT15" s="229"/>
      <c r="AU15" s="221"/>
      <c r="AV15" s="230"/>
      <c r="AW15" s="217"/>
      <c r="AX15" s="217"/>
      <c r="AY15" s="224"/>
      <c r="AZ15" s="220"/>
      <c r="BA15" s="220"/>
      <c r="BB15" s="554"/>
      <c r="BC15" s="570"/>
    </row>
    <row r="16" spans="1:55" ht="34.5" hidden="1" customHeight="1" x14ac:dyDescent="0.25">
      <c r="A16" s="543"/>
      <c r="B16" s="544"/>
      <c r="C16" s="545"/>
      <c r="D16" s="231" t="s">
        <v>43</v>
      </c>
      <c r="E16" s="212"/>
      <c r="F16" s="213"/>
      <c r="G16" s="214"/>
      <c r="H16" s="232"/>
      <c r="I16" s="233"/>
      <c r="J16" s="234"/>
      <c r="K16" s="235"/>
      <c r="L16" s="236"/>
      <c r="M16" s="237"/>
      <c r="N16" s="233"/>
      <c r="O16" s="233"/>
      <c r="P16" s="234"/>
      <c r="Q16" s="235"/>
      <c r="R16" s="235"/>
      <c r="S16" s="237"/>
      <c r="T16" s="233"/>
      <c r="U16" s="233"/>
      <c r="V16" s="234"/>
      <c r="W16" s="235"/>
      <c r="X16" s="235"/>
      <c r="Y16" s="237"/>
      <c r="Z16" s="233"/>
      <c r="AA16" s="238"/>
      <c r="AB16" s="239"/>
      <c r="AC16" s="240"/>
      <c r="AD16" s="234"/>
      <c r="AE16" s="236"/>
      <c r="AF16" s="241"/>
      <c r="AG16" s="242"/>
      <c r="AH16" s="237"/>
      <c r="AI16" s="237"/>
      <c r="AJ16" s="243"/>
      <c r="AK16" s="238"/>
      <c r="AL16" s="239"/>
      <c r="AM16" s="234"/>
      <c r="AN16" s="234"/>
      <c r="AO16" s="244"/>
      <c r="AP16" s="241"/>
      <c r="AQ16" s="245"/>
      <c r="AR16" s="237"/>
      <c r="AS16" s="237"/>
      <c r="AT16" s="246"/>
      <c r="AU16" s="247"/>
      <c r="AV16" s="248"/>
      <c r="AW16" s="234"/>
      <c r="AX16" s="234"/>
      <c r="AY16" s="241"/>
      <c r="AZ16" s="237"/>
      <c r="BA16" s="237"/>
      <c r="BB16" s="554"/>
      <c r="BC16" s="571"/>
    </row>
    <row r="17" spans="1:55" s="124" customFormat="1" ht="42" hidden="1" customHeight="1" x14ac:dyDescent="0.2">
      <c r="A17" s="546"/>
      <c r="B17" s="547"/>
      <c r="C17" s="548"/>
      <c r="D17" s="249" t="s">
        <v>266</v>
      </c>
      <c r="E17" s="183"/>
      <c r="F17" s="183"/>
      <c r="G17" s="250"/>
      <c r="H17" s="251"/>
      <c r="I17" s="185"/>
      <c r="J17" s="190"/>
      <c r="K17" s="186"/>
      <c r="L17" s="252"/>
      <c r="M17" s="189"/>
      <c r="N17" s="185"/>
      <c r="O17" s="185"/>
      <c r="P17" s="190"/>
      <c r="Q17" s="186"/>
      <c r="R17" s="186"/>
      <c r="S17" s="189"/>
      <c r="T17" s="185"/>
      <c r="U17" s="185"/>
      <c r="V17" s="190"/>
      <c r="W17" s="186"/>
      <c r="X17" s="186"/>
      <c r="Y17" s="189"/>
      <c r="Z17" s="185"/>
      <c r="AA17" s="253"/>
      <c r="AB17" s="254"/>
      <c r="AC17" s="255"/>
      <c r="AD17" s="190"/>
      <c r="AE17" s="252"/>
      <c r="AF17" s="256"/>
      <c r="AG17" s="257"/>
      <c r="AH17" s="189"/>
      <c r="AI17" s="189"/>
      <c r="AJ17" s="258"/>
      <c r="AK17" s="253"/>
      <c r="AL17" s="254"/>
      <c r="AM17" s="190"/>
      <c r="AN17" s="190"/>
      <c r="AO17" s="259"/>
      <c r="AP17" s="256"/>
      <c r="AQ17" s="260"/>
      <c r="AR17" s="189"/>
      <c r="AS17" s="189"/>
      <c r="AT17" s="261"/>
      <c r="AU17" s="262"/>
      <c r="AV17" s="263"/>
      <c r="AW17" s="190"/>
      <c r="AX17" s="190"/>
      <c r="AY17" s="256"/>
      <c r="AZ17" s="189"/>
      <c r="BA17" s="189"/>
      <c r="BB17" s="554"/>
      <c r="BC17" s="572"/>
    </row>
    <row r="18" spans="1:55" ht="27" hidden="1" customHeight="1" x14ac:dyDescent="0.25">
      <c r="A18" s="540" t="s">
        <v>271</v>
      </c>
      <c r="B18" s="558"/>
      <c r="C18" s="559"/>
      <c r="D18" s="144" t="s">
        <v>41</v>
      </c>
      <c r="E18" s="192"/>
      <c r="F18" s="193"/>
      <c r="G18" s="194"/>
      <c r="H18" s="195" t="s">
        <v>272</v>
      </c>
      <c r="I18" s="196" t="s">
        <v>272</v>
      </c>
      <c r="J18" s="195" t="s">
        <v>272</v>
      </c>
      <c r="K18" s="198" t="s">
        <v>272</v>
      </c>
      <c r="L18" s="264" t="s">
        <v>272</v>
      </c>
      <c r="M18" s="198" t="s">
        <v>272</v>
      </c>
      <c r="N18" s="195" t="s">
        <v>272</v>
      </c>
      <c r="O18" s="196" t="s">
        <v>272</v>
      </c>
      <c r="P18" s="195" t="s">
        <v>272</v>
      </c>
      <c r="Q18" s="198" t="s">
        <v>272</v>
      </c>
      <c r="R18" s="264" t="s">
        <v>272</v>
      </c>
      <c r="S18" s="198" t="s">
        <v>272</v>
      </c>
      <c r="T18" s="195" t="s">
        <v>272</v>
      </c>
      <c r="U18" s="196" t="s">
        <v>272</v>
      </c>
      <c r="V18" s="195" t="s">
        <v>272</v>
      </c>
      <c r="W18" s="198" t="s">
        <v>272</v>
      </c>
      <c r="X18" s="264" t="s">
        <v>272</v>
      </c>
      <c r="Y18" s="198" t="s">
        <v>272</v>
      </c>
      <c r="Z18" s="195" t="s">
        <v>272</v>
      </c>
      <c r="AA18" s="196" t="s">
        <v>272</v>
      </c>
      <c r="AB18" s="195" t="s">
        <v>272</v>
      </c>
      <c r="AC18" s="196" t="s">
        <v>272</v>
      </c>
      <c r="AD18" s="195" t="s">
        <v>272</v>
      </c>
      <c r="AE18" s="198" t="s">
        <v>272</v>
      </c>
      <c r="AF18" s="264" t="s">
        <v>272</v>
      </c>
      <c r="AG18" s="198" t="s">
        <v>272</v>
      </c>
      <c r="AH18" s="264" t="s">
        <v>272</v>
      </c>
      <c r="AI18" s="198" t="s">
        <v>272</v>
      </c>
      <c r="AJ18" s="195" t="s">
        <v>272</v>
      </c>
      <c r="AK18" s="196" t="s">
        <v>272</v>
      </c>
      <c r="AL18" s="195" t="s">
        <v>272</v>
      </c>
      <c r="AM18" s="196" t="s">
        <v>272</v>
      </c>
      <c r="AN18" s="195" t="s">
        <v>272</v>
      </c>
      <c r="AO18" s="198" t="s">
        <v>272</v>
      </c>
      <c r="AP18" s="264" t="s">
        <v>272</v>
      </c>
      <c r="AQ18" s="198" t="s">
        <v>272</v>
      </c>
      <c r="AR18" s="264" t="s">
        <v>272</v>
      </c>
      <c r="AS18" s="198" t="s">
        <v>272</v>
      </c>
      <c r="AT18" s="195" t="s">
        <v>272</v>
      </c>
      <c r="AU18" s="196" t="s">
        <v>272</v>
      </c>
      <c r="AV18" s="195" t="s">
        <v>272</v>
      </c>
      <c r="AW18" s="196" t="s">
        <v>272</v>
      </c>
      <c r="AX18" s="195" t="s">
        <v>272</v>
      </c>
      <c r="AY18" s="198" t="s">
        <v>272</v>
      </c>
      <c r="AZ18" s="264" t="s">
        <v>272</v>
      </c>
      <c r="BA18" s="198" t="s">
        <v>272</v>
      </c>
      <c r="BB18" s="265"/>
      <c r="BC18" s="572"/>
    </row>
    <row r="19" spans="1:55" ht="37.15" hidden="1" customHeight="1" x14ac:dyDescent="0.25">
      <c r="A19" s="560"/>
      <c r="B19" s="561"/>
      <c r="C19" s="562"/>
      <c r="D19" s="211" t="s">
        <v>2</v>
      </c>
      <c r="E19" s="212"/>
      <c r="F19" s="213"/>
      <c r="G19" s="214"/>
      <c r="H19" s="195" t="s">
        <v>272</v>
      </c>
      <c r="I19" s="196" t="s">
        <v>272</v>
      </c>
      <c r="J19" s="195" t="s">
        <v>272</v>
      </c>
      <c r="K19" s="198" t="s">
        <v>272</v>
      </c>
      <c r="L19" s="264" t="s">
        <v>272</v>
      </c>
      <c r="M19" s="198" t="s">
        <v>272</v>
      </c>
      <c r="N19" s="195" t="s">
        <v>272</v>
      </c>
      <c r="O19" s="196" t="s">
        <v>272</v>
      </c>
      <c r="P19" s="195" t="s">
        <v>272</v>
      </c>
      <c r="Q19" s="198" t="s">
        <v>272</v>
      </c>
      <c r="R19" s="264" t="s">
        <v>272</v>
      </c>
      <c r="S19" s="198" t="s">
        <v>272</v>
      </c>
      <c r="T19" s="195" t="s">
        <v>272</v>
      </c>
      <c r="U19" s="196" t="s">
        <v>272</v>
      </c>
      <c r="V19" s="195" t="s">
        <v>272</v>
      </c>
      <c r="W19" s="198" t="s">
        <v>272</v>
      </c>
      <c r="X19" s="264" t="s">
        <v>272</v>
      </c>
      <c r="Y19" s="198" t="s">
        <v>272</v>
      </c>
      <c r="Z19" s="195" t="s">
        <v>272</v>
      </c>
      <c r="AA19" s="196" t="s">
        <v>272</v>
      </c>
      <c r="AB19" s="195" t="s">
        <v>272</v>
      </c>
      <c r="AC19" s="196" t="s">
        <v>272</v>
      </c>
      <c r="AD19" s="195" t="s">
        <v>272</v>
      </c>
      <c r="AE19" s="198" t="s">
        <v>272</v>
      </c>
      <c r="AF19" s="264" t="s">
        <v>272</v>
      </c>
      <c r="AG19" s="198" t="s">
        <v>272</v>
      </c>
      <c r="AH19" s="264" t="s">
        <v>272</v>
      </c>
      <c r="AI19" s="198" t="s">
        <v>272</v>
      </c>
      <c r="AJ19" s="195" t="s">
        <v>272</v>
      </c>
      <c r="AK19" s="196" t="s">
        <v>272</v>
      </c>
      <c r="AL19" s="195" t="s">
        <v>272</v>
      </c>
      <c r="AM19" s="196" t="s">
        <v>272</v>
      </c>
      <c r="AN19" s="195" t="s">
        <v>272</v>
      </c>
      <c r="AO19" s="198" t="s">
        <v>272</v>
      </c>
      <c r="AP19" s="264" t="s">
        <v>272</v>
      </c>
      <c r="AQ19" s="198" t="s">
        <v>272</v>
      </c>
      <c r="AR19" s="264" t="s">
        <v>272</v>
      </c>
      <c r="AS19" s="198" t="s">
        <v>272</v>
      </c>
      <c r="AT19" s="195" t="s">
        <v>272</v>
      </c>
      <c r="AU19" s="196" t="s">
        <v>272</v>
      </c>
      <c r="AV19" s="195" t="s">
        <v>272</v>
      </c>
      <c r="AW19" s="196" t="s">
        <v>272</v>
      </c>
      <c r="AX19" s="195" t="s">
        <v>272</v>
      </c>
      <c r="AY19" s="198" t="s">
        <v>272</v>
      </c>
      <c r="AZ19" s="264" t="s">
        <v>272</v>
      </c>
      <c r="BA19" s="198" t="s">
        <v>272</v>
      </c>
      <c r="BB19" s="265"/>
      <c r="BC19" s="572"/>
    </row>
    <row r="20" spans="1:55" ht="36" hidden="1" customHeight="1" x14ac:dyDescent="0.25">
      <c r="A20" s="560"/>
      <c r="B20" s="561"/>
      <c r="C20" s="562"/>
      <c r="D20" s="231" t="s">
        <v>43</v>
      </c>
      <c r="E20" s="212"/>
      <c r="F20" s="213"/>
      <c r="G20" s="214"/>
      <c r="H20" s="195" t="s">
        <v>272</v>
      </c>
      <c r="I20" s="196" t="s">
        <v>272</v>
      </c>
      <c r="J20" s="195" t="s">
        <v>272</v>
      </c>
      <c r="K20" s="198" t="s">
        <v>272</v>
      </c>
      <c r="L20" s="264" t="s">
        <v>272</v>
      </c>
      <c r="M20" s="198" t="s">
        <v>272</v>
      </c>
      <c r="N20" s="195" t="s">
        <v>272</v>
      </c>
      <c r="O20" s="196" t="s">
        <v>272</v>
      </c>
      <c r="P20" s="195" t="s">
        <v>272</v>
      </c>
      <c r="Q20" s="198" t="s">
        <v>272</v>
      </c>
      <c r="R20" s="264" t="s">
        <v>272</v>
      </c>
      <c r="S20" s="198" t="s">
        <v>272</v>
      </c>
      <c r="T20" s="195" t="s">
        <v>272</v>
      </c>
      <c r="U20" s="196" t="s">
        <v>272</v>
      </c>
      <c r="V20" s="195" t="s">
        <v>272</v>
      </c>
      <c r="W20" s="198" t="s">
        <v>272</v>
      </c>
      <c r="X20" s="264" t="s">
        <v>272</v>
      </c>
      <c r="Y20" s="198" t="s">
        <v>272</v>
      </c>
      <c r="Z20" s="195" t="s">
        <v>272</v>
      </c>
      <c r="AA20" s="196" t="s">
        <v>272</v>
      </c>
      <c r="AB20" s="195" t="s">
        <v>272</v>
      </c>
      <c r="AC20" s="196" t="s">
        <v>272</v>
      </c>
      <c r="AD20" s="195" t="s">
        <v>272</v>
      </c>
      <c r="AE20" s="198" t="s">
        <v>272</v>
      </c>
      <c r="AF20" s="264" t="s">
        <v>272</v>
      </c>
      <c r="AG20" s="198" t="s">
        <v>272</v>
      </c>
      <c r="AH20" s="264" t="s">
        <v>272</v>
      </c>
      <c r="AI20" s="198" t="s">
        <v>272</v>
      </c>
      <c r="AJ20" s="195" t="s">
        <v>272</v>
      </c>
      <c r="AK20" s="196" t="s">
        <v>272</v>
      </c>
      <c r="AL20" s="195" t="s">
        <v>272</v>
      </c>
      <c r="AM20" s="196" t="s">
        <v>272</v>
      </c>
      <c r="AN20" s="195" t="s">
        <v>272</v>
      </c>
      <c r="AO20" s="198" t="s">
        <v>272</v>
      </c>
      <c r="AP20" s="264" t="s">
        <v>272</v>
      </c>
      <c r="AQ20" s="198" t="s">
        <v>272</v>
      </c>
      <c r="AR20" s="264" t="s">
        <v>272</v>
      </c>
      <c r="AS20" s="198" t="s">
        <v>272</v>
      </c>
      <c r="AT20" s="195" t="s">
        <v>272</v>
      </c>
      <c r="AU20" s="196" t="s">
        <v>272</v>
      </c>
      <c r="AV20" s="195" t="s">
        <v>272</v>
      </c>
      <c r="AW20" s="196" t="s">
        <v>272</v>
      </c>
      <c r="AX20" s="195" t="s">
        <v>272</v>
      </c>
      <c r="AY20" s="198" t="s">
        <v>272</v>
      </c>
      <c r="AZ20" s="264" t="s">
        <v>272</v>
      </c>
      <c r="BA20" s="198" t="s">
        <v>272</v>
      </c>
      <c r="BB20" s="265"/>
      <c r="BC20" s="572"/>
    </row>
    <row r="21" spans="1:55" ht="41.25" hidden="1" customHeight="1" x14ac:dyDescent="0.2">
      <c r="A21" s="563"/>
      <c r="B21" s="564"/>
      <c r="C21" s="565"/>
      <c r="D21" s="249" t="s">
        <v>266</v>
      </c>
      <c r="E21" s="183"/>
      <c r="F21" s="183"/>
      <c r="G21" s="250"/>
      <c r="H21" s="195" t="s">
        <v>272</v>
      </c>
      <c r="I21" s="196" t="s">
        <v>272</v>
      </c>
      <c r="J21" s="195" t="s">
        <v>272</v>
      </c>
      <c r="K21" s="198" t="s">
        <v>272</v>
      </c>
      <c r="L21" s="264" t="s">
        <v>272</v>
      </c>
      <c r="M21" s="198" t="s">
        <v>272</v>
      </c>
      <c r="N21" s="195" t="s">
        <v>272</v>
      </c>
      <c r="O21" s="196" t="s">
        <v>272</v>
      </c>
      <c r="P21" s="195" t="s">
        <v>272</v>
      </c>
      <c r="Q21" s="198" t="s">
        <v>272</v>
      </c>
      <c r="R21" s="264" t="s">
        <v>272</v>
      </c>
      <c r="S21" s="198" t="s">
        <v>272</v>
      </c>
      <c r="T21" s="195" t="s">
        <v>272</v>
      </c>
      <c r="U21" s="196" t="s">
        <v>272</v>
      </c>
      <c r="V21" s="195" t="s">
        <v>272</v>
      </c>
      <c r="W21" s="198" t="s">
        <v>272</v>
      </c>
      <c r="X21" s="264" t="s">
        <v>272</v>
      </c>
      <c r="Y21" s="198" t="s">
        <v>272</v>
      </c>
      <c r="Z21" s="195" t="s">
        <v>272</v>
      </c>
      <c r="AA21" s="196" t="s">
        <v>272</v>
      </c>
      <c r="AB21" s="195" t="s">
        <v>272</v>
      </c>
      <c r="AC21" s="196" t="s">
        <v>272</v>
      </c>
      <c r="AD21" s="195" t="s">
        <v>272</v>
      </c>
      <c r="AE21" s="198" t="s">
        <v>272</v>
      </c>
      <c r="AF21" s="264" t="s">
        <v>272</v>
      </c>
      <c r="AG21" s="198" t="s">
        <v>272</v>
      </c>
      <c r="AH21" s="264" t="s">
        <v>272</v>
      </c>
      <c r="AI21" s="198" t="s">
        <v>272</v>
      </c>
      <c r="AJ21" s="195" t="s">
        <v>272</v>
      </c>
      <c r="AK21" s="196" t="s">
        <v>272</v>
      </c>
      <c r="AL21" s="195" t="s">
        <v>272</v>
      </c>
      <c r="AM21" s="196" t="s">
        <v>272</v>
      </c>
      <c r="AN21" s="195" t="s">
        <v>272</v>
      </c>
      <c r="AO21" s="198" t="s">
        <v>272</v>
      </c>
      <c r="AP21" s="264" t="s">
        <v>272</v>
      </c>
      <c r="AQ21" s="198" t="s">
        <v>272</v>
      </c>
      <c r="AR21" s="264" t="s">
        <v>272</v>
      </c>
      <c r="AS21" s="198" t="s">
        <v>272</v>
      </c>
      <c r="AT21" s="195" t="s">
        <v>272</v>
      </c>
      <c r="AU21" s="196" t="s">
        <v>272</v>
      </c>
      <c r="AV21" s="195" t="s">
        <v>272</v>
      </c>
      <c r="AW21" s="196" t="s">
        <v>272</v>
      </c>
      <c r="AX21" s="195" t="s">
        <v>272</v>
      </c>
      <c r="AY21" s="198" t="s">
        <v>272</v>
      </c>
      <c r="AZ21" s="264" t="s">
        <v>272</v>
      </c>
      <c r="BA21" s="198" t="s">
        <v>272</v>
      </c>
      <c r="BB21" s="265"/>
      <c r="BC21" s="572"/>
    </row>
    <row r="22" spans="1:55" ht="30" hidden="1" customHeight="1" x14ac:dyDescent="0.25">
      <c r="A22" s="540" t="s">
        <v>271</v>
      </c>
      <c r="B22" s="558"/>
      <c r="C22" s="559"/>
      <c r="D22" s="144" t="s">
        <v>41</v>
      </c>
      <c r="E22" s="192"/>
      <c r="F22" s="193"/>
      <c r="G22" s="194"/>
      <c r="H22" s="195" t="s">
        <v>272</v>
      </c>
      <c r="I22" s="196" t="s">
        <v>272</v>
      </c>
      <c r="J22" s="195" t="s">
        <v>272</v>
      </c>
      <c r="K22" s="198" t="s">
        <v>272</v>
      </c>
      <c r="L22" s="264" t="s">
        <v>272</v>
      </c>
      <c r="M22" s="198" t="s">
        <v>272</v>
      </c>
      <c r="N22" s="195" t="s">
        <v>272</v>
      </c>
      <c r="O22" s="196" t="s">
        <v>272</v>
      </c>
      <c r="P22" s="195" t="s">
        <v>272</v>
      </c>
      <c r="Q22" s="198" t="s">
        <v>272</v>
      </c>
      <c r="R22" s="264" t="s">
        <v>272</v>
      </c>
      <c r="S22" s="198" t="s">
        <v>272</v>
      </c>
      <c r="T22" s="195" t="s">
        <v>272</v>
      </c>
      <c r="U22" s="196" t="s">
        <v>272</v>
      </c>
      <c r="V22" s="195" t="s">
        <v>272</v>
      </c>
      <c r="W22" s="198" t="s">
        <v>272</v>
      </c>
      <c r="X22" s="264" t="s">
        <v>272</v>
      </c>
      <c r="Y22" s="198" t="s">
        <v>272</v>
      </c>
      <c r="Z22" s="195" t="s">
        <v>272</v>
      </c>
      <c r="AA22" s="196" t="s">
        <v>272</v>
      </c>
      <c r="AB22" s="195" t="s">
        <v>272</v>
      </c>
      <c r="AC22" s="196" t="s">
        <v>272</v>
      </c>
      <c r="AD22" s="195" t="s">
        <v>272</v>
      </c>
      <c r="AE22" s="198" t="s">
        <v>272</v>
      </c>
      <c r="AF22" s="264" t="s">
        <v>272</v>
      </c>
      <c r="AG22" s="198" t="s">
        <v>272</v>
      </c>
      <c r="AH22" s="264" t="s">
        <v>272</v>
      </c>
      <c r="AI22" s="198" t="s">
        <v>272</v>
      </c>
      <c r="AJ22" s="195" t="s">
        <v>272</v>
      </c>
      <c r="AK22" s="196" t="s">
        <v>272</v>
      </c>
      <c r="AL22" s="195" t="s">
        <v>272</v>
      </c>
      <c r="AM22" s="196" t="s">
        <v>272</v>
      </c>
      <c r="AN22" s="195" t="s">
        <v>272</v>
      </c>
      <c r="AO22" s="198" t="s">
        <v>272</v>
      </c>
      <c r="AP22" s="264" t="s">
        <v>272</v>
      </c>
      <c r="AQ22" s="198" t="s">
        <v>272</v>
      </c>
      <c r="AR22" s="264" t="s">
        <v>272</v>
      </c>
      <c r="AS22" s="198" t="s">
        <v>272</v>
      </c>
      <c r="AT22" s="195" t="s">
        <v>272</v>
      </c>
      <c r="AU22" s="196" t="s">
        <v>272</v>
      </c>
      <c r="AV22" s="195" t="s">
        <v>272</v>
      </c>
      <c r="AW22" s="196" t="s">
        <v>272</v>
      </c>
      <c r="AX22" s="195" t="s">
        <v>272</v>
      </c>
      <c r="AY22" s="198" t="s">
        <v>272</v>
      </c>
      <c r="AZ22" s="264" t="s">
        <v>272</v>
      </c>
      <c r="BA22" s="198" t="s">
        <v>272</v>
      </c>
      <c r="BB22" s="265"/>
      <c r="BC22" s="572"/>
    </row>
    <row r="23" spans="1:55" ht="37.15" hidden="1" customHeight="1" x14ac:dyDescent="0.25">
      <c r="A23" s="560"/>
      <c r="B23" s="561"/>
      <c r="C23" s="562"/>
      <c r="D23" s="211" t="s">
        <v>2</v>
      </c>
      <c r="E23" s="212"/>
      <c r="F23" s="213"/>
      <c r="G23" s="214"/>
      <c r="H23" s="195" t="s">
        <v>272</v>
      </c>
      <c r="I23" s="196" t="s">
        <v>272</v>
      </c>
      <c r="J23" s="195" t="s">
        <v>272</v>
      </c>
      <c r="K23" s="198" t="s">
        <v>272</v>
      </c>
      <c r="L23" s="264" t="s">
        <v>272</v>
      </c>
      <c r="M23" s="198" t="s">
        <v>272</v>
      </c>
      <c r="N23" s="195" t="s">
        <v>272</v>
      </c>
      <c r="O23" s="196" t="s">
        <v>272</v>
      </c>
      <c r="P23" s="195" t="s">
        <v>272</v>
      </c>
      <c r="Q23" s="198" t="s">
        <v>272</v>
      </c>
      <c r="R23" s="264" t="s">
        <v>272</v>
      </c>
      <c r="S23" s="198" t="s">
        <v>272</v>
      </c>
      <c r="T23" s="195" t="s">
        <v>272</v>
      </c>
      <c r="U23" s="196" t="s">
        <v>272</v>
      </c>
      <c r="V23" s="195" t="s">
        <v>272</v>
      </c>
      <c r="W23" s="198" t="s">
        <v>272</v>
      </c>
      <c r="X23" s="264" t="s">
        <v>272</v>
      </c>
      <c r="Y23" s="198" t="s">
        <v>272</v>
      </c>
      <c r="Z23" s="195" t="s">
        <v>272</v>
      </c>
      <c r="AA23" s="196" t="s">
        <v>272</v>
      </c>
      <c r="AB23" s="195" t="s">
        <v>272</v>
      </c>
      <c r="AC23" s="196" t="s">
        <v>272</v>
      </c>
      <c r="AD23" s="195" t="s">
        <v>272</v>
      </c>
      <c r="AE23" s="198" t="s">
        <v>272</v>
      </c>
      <c r="AF23" s="264" t="s">
        <v>272</v>
      </c>
      <c r="AG23" s="198" t="s">
        <v>272</v>
      </c>
      <c r="AH23" s="264" t="s">
        <v>272</v>
      </c>
      <c r="AI23" s="198" t="s">
        <v>272</v>
      </c>
      <c r="AJ23" s="195" t="s">
        <v>272</v>
      </c>
      <c r="AK23" s="196" t="s">
        <v>272</v>
      </c>
      <c r="AL23" s="195" t="s">
        <v>272</v>
      </c>
      <c r="AM23" s="196" t="s">
        <v>272</v>
      </c>
      <c r="AN23" s="195" t="s">
        <v>272</v>
      </c>
      <c r="AO23" s="198" t="s">
        <v>272</v>
      </c>
      <c r="AP23" s="264" t="s">
        <v>272</v>
      </c>
      <c r="AQ23" s="198" t="s">
        <v>272</v>
      </c>
      <c r="AR23" s="264" t="s">
        <v>272</v>
      </c>
      <c r="AS23" s="198" t="s">
        <v>272</v>
      </c>
      <c r="AT23" s="195" t="s">
        <v>272</v>
      </c>
      <c r="AU23" s="196" t="s">
        <v>272</v>
      </c>
      <c r="AV23" s="195" t="s">
        <v>272</v>
      </c>
      <c r="AW23" s="196" t="s">
        <v>272</v>
      </c>
      <c r="AX23" s="195" t="s">
        <v>272</v>
      </c>
      <c r="AY23" s="198" t="s">
        <v>272</v>
      </c>
      <c r="AZ23" s="264" t="s">
        <v>272</v>
      </c>
      <c r="BA23" s="198" t="s">
        <v>272</v>
      </c>
      <c r="BB23" s="265"/>
      <c r="BC23" s="572"/>
    </row>
    <row r="24" spans="1:55" ht="29.25" hidden="1" customHeight="1" x14ac:dyDescent="0.25">
      <c r="A24" s="560"/>
      <c r="B24" s="561"/>
      <c r="C24" s="562"/>
      <c r="D24" s="231" t="s">
        <v>43</v>
      </c>
      <c r="E24" s="212"/>
      <c r="F24" s="213"/>
      <c r="G24" s="214"/>
      <c r="H24" s="195" t="s">
        <v>272</v>
      </c>
      <c r="I24" s="196" t="s">
        <v>272</v>
      </c>
      <c r="J24" s="195" t="s">
        <v>272</v>
      </c>
      <c r="K24" s="198" t="s">
        <v>272</v>
      </c>
      <c r="L24" s="264" t="s">
        <v>272</v>
      </c>
      <c r="M24" s="198" t="s">
        <v>272</v>
      </c>
      <c r="N24" s="195" t="s">
        <v>272</v>
      </c>
      <c r="O24" s="196" t="s">
        <v>272</v>
      </c>
      <c r="P24" s="195" t="s">
        <v>272</v>
      </c>
      <c r="Q24" s="198" t="s">
        <v>272</v>
      </c>
      <c r="R24" s="264" t="s">
        <v>272</v>
      </c>
      <c r="S24" s="198" t="s">
        <v>272</v>
      </c>
      <c r="T24" s="195" t="s">
        <v>272</v>
      </c>
      <c r="U24" s="196" t="s">
        <v>272</v>
      </c>
      <c r="V24" s="195" t="s">
        <v>272</v>
      </c>
      <c r="W24" s="198" t="s">
        <v>272</v>
      </c>
      <c r="X24" s="264" t="s">
        <v>272</v>
      </c>
      <c r="Y24" s="198" t="s">
        <v>272</v>
      </c>
      <c r="Z24" s="195" t="s">
        <v>272</v>
      </c>
      <c r="AA24" s="196" t="s">
        <v>272</v>
      </c>
      <c r="AB24" s="195" t="s">
        <v>272</v>
      </c>
      <c r="AC24" s="196" t="s">
        <v>272</v>
      </c>
      <c r="AD24" s="195" t="s">
        <v>272</v>
      </c>
      <c r="AE24" s="198" t="s">
        <v>272</v>
      </c>
      <c r="AF24" s="264" t="s">
        <v>272</v>
      </c>
      <c r="AG24" s="198" t="s">
        <v>272</v>
      </c>
      <c r="AH24" s="264" t="s">
        <v>272</v>
      </c>
      <c r="AI24" s="198" t="s">
        <v>272</v>
      </c>
      <c r="AJ24" s="195" t="s">
        <v>272</v>
      </c>
      <c r="AK24" s="196" t="s">
        <v>272</v>
      </c>
      <c r="AL24" s="195" t="s">
        <v>272</v>
      </c>
      <c r="AM24" s="196" t="s">
        <v>272</v>
      </c>
      <c r="AN24" s="195" t="s">
        <v>272</v>
      </c>
      <c r="AO24" s="198" t="s">
        <v>272</v>
      </c>
      <c r="AP24" s="264" t="s">
        <v>272</v>
      </c>
      <c r="AQ24" s="198" t="s">
        <v>272</v>
      </c>
      <c r="AR24" s="264" t="s">
        <v>272</v>
      </c>
      <c r="AS24" s="198" t="s">
        <v>272</v>
      </c>
      <c r="AT24" s="195" t="s">
        <v>272</v>
      </c>
      <c r="AU24" s="196" t="s">
        <v>272</v>
      </c>
      <c r="AV24" s="195" t="s">
        <v>272</v>
      </c>
      <c r="AW24" s="196" t="s">
        <v>272</v>
      </c>
      <c r="AX24" s="195" t="s">
        <v>272</v>
      </c>
      <c r="AY24" s="198" t="s">
        <v>272</v>
      </c>
      <c r="AZ24" s="264" t="s">
        <v>272</v>
      </c>
      <c r="BA24" s="198" t="s">
        <v>272</v>
      </c>
      <c r="BB24" s="265"/>
      <c r="BC24" s="572"/>
    </row>
    <row r="25" spans="1:55" ht="42" hidden="1" customHeight="1" x14ac:dyDescent="0.2">
      <c r="A25" s="563"/>
      <c r="B25" s="564"/>
      <c r="C25" s="565"/>
      <c r="D25" s="249" t="s">
        <v>266</v>
      </c>
      <c r="E25" s="183"/>
      <c r="F25" s="183"/>
      <c r="G25" s="250"/>
      <c r="H25" s="195" t="s">
        <v>272</v>
      </c>
      <c r="I25" s="196" t="s">
        <v>272</v>
      </c>
      <c r="J25" s="195" t="s">
        <v>272</v>
      </c>
      <c r="K25" s="198" t="s">
        <v>272</v>
      </c>
      <c r="L25" s="264" t="s">
        <v>272</v>
      </c>
      <c r="M25" s="198" t="s">
        <v>272</v>
      </c>
      <c r="N25" s="195" t="s">
        <v>272</v>
      </c>
      <c r="O25" s="196" t="s">
        <v>272</v>
      </c>
      <c r="P25" s="195" t="s">
        <v>272</v>
      </c>
      <c r="Q25" s="198" t="s">
        <v>272</v>
      </c>
      <c r="R25" s="264" t="s">
        <v>272</v>
      </c>
      <c r="S25" s="198" t="s">
        <v>272</v>
      </c>
      <c r="T25" s="195" t="s">
        <v>272</v>
      </c>
      <c r="U25" s="196" t="s">
        <v>272</v>
      </c>
      <c r="V25" s="195" t="s">
        <v>272</v>
      </c>
      <c r="W25" s="198" t="s">
        <v>272</v>
      </c>
      <c r="X25" s="264" t="s">
        <v>272</v>
      </c>
      <c r="Y25" s="198" t="s">
        <v>272</v>
      </c>
      <c r="Z25" s="195" t="s">
        <v>272</v>
      </c>
      <c r="AA25" s="196" t="s">
        <v>272</v>
      </c>
      <c r="AB25" s="195" t="s">
        <v>272</v>
      </c>
      <c r="AC25" s="196" t="s">
        <v>272</v>
      </c>
      <c r="AD25" s="195" t="s">
        <v>272</v>
      </c>
      <c r="AE25" s="198" t="s">
        <v>272</v>
      </c>
      <c r="AF25" s="264" t="s">
        <v>272</v>
      </c>
      <c r="AG25" s="198" t="s">
        <v>272</v>
      </c>
      <c r="AH25" s="264" t="s">
        <v>272</v>
      </c>
      <c r="AI25" s="198" t="s">
        <v>272</v>
      </c>
      <c r="AJ25" s="195" t="s">
        <v>272</v>
      </c>
      <c r="AK25" s="196" t="s">
        <v>272</v>
      </c>
      <c r="AL25" s="195" t="s">
        <v>272</v>
      </c>
      <c r="AM25" s="196" t="s">
        <v>272</v>
      </c>
      <c r="AN25" s="195" t="s">
        <v>272</v>
      </c>
      <c r="AO25" s="198" t="s">
        <v>272</v>
      </c>
      <c r="AP25" s="264" t="s">
        <v>272</v>
      </c>
      <c r="AQ25" s="198" t="s">
        <v>272</v>
      </c>
      <c r="AR25" s="264" t="s">
        <v>272</v>
      </c>
      <c r="AS25" s="198" t="s">
        <v>272</v>
      </c>
      <c r="AT25" s="195" t="s">
        <v>272</v>
      </c>
      <c r="AU25" s="196" t="s">
        <v>272</v>
      </c>
      <c r="AV25" s="195" t="s">
        <v>272</v>
      </c>
      <c r="AW25" s="196" t="s">
        <v>272</v>
      </c>
      <c r="AX25" s="195" t="s">
        <v>272</v>
      </c>
      <c r="AY25" s="198" t="s">
        <v>272</v>
      </c>
      <c r="AZ25" s="264" t="s">
        <v>272</v>
      </c>
      <c r="BA25" s="198" t="s">
        <v>272</v>
      </c>
      <c r="BB25" s="265"/>
      <c r="BC25" s="572"/>
    </row>
    <row r="26" spans="1:55" s="112" customFormat="1" ht="27.75" customHeight="1" x14ac:dyDescent="0.25">
      <c r="A26" s="469" t="s">
        <v>304</v>
      </c>
      <c r="B26" s="470"/>
      <c r="C26" s="470"/>
      <c r="D26" s="470"/>
      <c r="E26" s="470"/>
      <c r="F26" s="470"/>
      <c r="G26" s="470"/>
      <c r="H26" s="470"/>
      <c r="I26" s="470"/>
      <c r="J26" s="470"/>
      <c r="K26" s="470"/>
      <c r="L26" s="470"/>
      <c r="M26" s="470"/>
      <c r="N26" s="470"/>
      <c r="O26" s="470"/>
      <c r="P26" s="470"/>
      <c r="Q26" s="470"/>
      <c r="R26" s="470"/>
      <c r="S26" s="470"/>
      <c r="T26" s="470"/>
      <c r="U26" s="470"/>
      <c r="V26" s="470"/>
      <c r="W26" s="470"/>
      <c r="X26" s="470"/>
      <c r="Y26" s="470"/>
      <c r="Z26" s="470"/>
      <c r="AA26" s="470"/>
      <c r="AB26" s="470"/>
      <c r="AC26" s="470"/>
      <c r="AD26" s="470"/>
      <c r="AE26" s="470"/>
      <c r="AF26" s="470"/>
      <c r="AG26" s="470"/>
      <c r="AH26" s="470"/>
      <c r="AI26" s="470"/>
      <c r="AJ26" s="470"/>
      <c r="AK26" s="470"/>
      <c r="AL26" s="470"/>
      <c r="AM26" s="470"/>
      <c r="AN26" s="470"/>
      <c r="AO26" s="470"/>
      <c r="AP26" s="470"/>
      <c r="AQ26" s="470"/>
      <c r="AR26" s="470"/>
      <c r="AS26" s="470"/>
      <c r="AT26" s="470"/>
      <c r="AU26" s="470"/>
      <c r="AV26" s="470"/>
      <c r="AW26" s="470"/>
      <c r="AX26" s="470"/>
      <c r="AY26" s="470"/>
      <c r="AZ26" s="470"/>
      <c r="BA26" s="470"/>
      <c r="BB26" s="470"/>
      <c r="BC26" s="471"/>
    </row>
    <row r="27" spans="1:55" ht="18.75" customHeight="1" x14ac:dyDescent="0.25">
      <c r="A27" s="476" t="s">
        <v>3</v>
      </c>
      <c r="B27" s="476" t="s">
        <v>282</v>
      </c>
      <c r="C27" s="481" t="s">
        <v>284</v>
      </c>
      <c r="D27" s="138" t="s">
        <v>41</v>
      </c>
      <c r="E27" s="336">
        <f>E30+E33</f>
        <v>136.78107999999997</v>
      </c>
      <c r="F27" s="336">
        <f t="shared" ref="F27:G27" si="26">F30+F33</f>
        <v>0</v>
      </c>
      <c r="G27" s="310">
        <f t="shared" si="26"/>
        <v>0</v>
      </c>
      <c r="H27" s="310">
        <f t="shared" ref="H27:P27" si="27">H30+H33</f>
        <v>0</v>
      </c>
      <c r="I27" s="310">
        <f t="shared" si="27"/>
        <v>0</v>
      </c>
      <c r="J27" s="310">
        <f t="shared" si="27"/>
        <v>0</v>
      </c>
      <c r="K27" s="310">
        <f t="shared" si="27"/>
        <v>0</v>
      </c>
      <c r="L27" s="310">
        <f t="shared" si="27"/>
        <v>0</v>
      </c>
      <c r="M27" s="310">
        <f t="shared" si="27"/>
        <v>0</v>
      </c>
      <c r="N27" s="310">
        <f t="shared" si="27"/>
        <v>0</v>
      </c>
      <c r="O27" s="310">
        <f t="shared" si="27"/>
        <v>0</v>
      </c>
      <c r="P27" s="310">
        <f t="shared" si="27"/>
        <v>0</v>
      </c>
      <c r="Q27" s="310">
        <f t="shared" ref="Q27:BA27" si="28">Q30+Q33</f>
        <v>0</v>
      </c>
      <c r="R27" s="310">
        <f t="shared" si="28"/>
        <v>0</v>
      </c>
      <c r="S27" s="310">
        <f t="shared" si="28"/>
        <v>0</v>
      </c>
      <c r="T27" s="310">
        <f t="shared" si="28"/>
        <v>0</v>
      </c>
      <c r="U27" s="310">
        <f t="shared" si="28"/>
        <v>0</v>
      </c>
      <c r="V27" s="310">
        <f t="shared" si="28"/>
        <v>0</v>
      </c>
      <c r="W27" s="310">
        <f t="shared" si="28"/>
        <v>7.8002799999999999</v>
      </c>
      <c r="X27" s="310">
        <f t="shared" si="28"/>
        <v>0</v>
      </c>
      <c r="Y27" s="310">
        <f t="shared" si="28"/>
        <v>0</v>
      </c>
      <c r="Z27" s="310">
        <f t="shared" si="28"/>
        <v>0</v>
      </c>
      <c r="AA27" s="310">
        <f t="shared" si="28"/>
        <v>0</v>
      </c>
      <c r="AB27" s="310">
        <f t="shared" si="28"/>
        <v>0</v>
      </c>
      <c r="AC27" s="310">
        <f t="shared" si="28"/>
        <v>0</v>
      </c>
      <c r="AD27" s="310">
        <f t="shared" si="28"/>
        <v>0</v>
      </c>
      <c r="AE27" s="310">
        <f t="shared" si="28"/>
        <v>0</v>
      </c>
      <c r="AF27" s="310">
        <f t="shared" si="28"/>
        <v>0</v>
      </c>
      <c r="AG27" s="310">
        <f t="shared" si="28"/>
        <v>0</v>
      </c>
      <c r="AH27" s="310">
        <f t="shared" si="28"/>
        <v>0</v>
      </c>
      <c r="AI27" s="310">
        <f t="shared" si="28"/>
        <v>0</v>
      </c>
      <c r="AJ27" s="310">
        <f t="shared" si="28"/>
        <v>0</v>
      </c>
      <c r="AK27" s="310">
        <f t="shared" si="28"/>
        <v>0</v>
      </c>
      <c r="AL27" s="310">
        <f t="shared" si="28"/>
        <v>0</v>
      </c>
      <c r="AM27" s="310">
        <f t="shared" si="28"/>
        <v>0</v>
      </c>
      <c r="AN27" s="310">
        <f t="shared" si="28"/>
        <v>0</v>
      </c>
      <c r="AO27" s="310">
        <f t="shared" si="28"/>
        <v>26</v>
      </c>
      <c r="AP27" s="310">
        <f t="shared" si="28"/>
        <v>0</v>
      </c>
      <c r="AQ27" s="310">
        <f t="shared" si="28"/>
        <v>0</v>
      </c>
      <c r="AR27" s="310">
        <f t="shared" si="28"/>
        <v>0</v>
      </c>
      <c r="AS27" s="310">
        <f t="shared" si="28"/>
        <v>0</v>
      </c>
      <c r="AT27" s="310">
        <f t="shared" si="28"/>
        <v>0</v>
      </c>
      <c r="AU27" s="310">
        <f t="shared" si="28"/>
        <v>0</v>
      </c>
      <c r="AV27" s="310">
        <f t="shared" si="28"/>
        <v>0</v>
      </c>
      <c r="AW27" s="310">
        <f t="shared" si="28"/>
        <v>0</v>
      </c>
      <c r="AX27" s="310">
        <f t="shared" si="28"/>
        <v>0</v>
      </c>
      <c r="AY27" s="310">
        <f t="shared" si="28"/>
        <v>102.98079999999999</v>
      </c>
      <c r="AZ27" s="310">
        <f t="shared" si="28"/>
        <v>0</v>
      </c>
      <c r="BA27" s="310">
        <f t="shared" si="28"/>
        <v>0</v>
      </c>
      <c r="BB27" s="481"/>
      <c r="BC27" s="390"/>
    </row>
    <row r="28" spans="1:55" ht="46.5" customHeight="1" x14ac:dyDescent="0.25">
      <c r="A28" s="476"/>
      <c r="B28" s="476"/>
      <c r="C28" s="482"/>
      <c r="D28" s="267" t="s">
        <v>2</v>
      </c>
      <c r="E28" s="336">
        <f>E31+E34</f>
        <v>0</v>
      </c>
      <c r="F28" s="336">
        <f t="shared" ref="F28:G28" si="29">F31+F34</f>
        <v>0</v>
      </c>
      <c r="G28" s="310">
        <f t="shared" si="29"/>
        <v>0</v>
      </c>
      <c r="H28" s="310">
        <f t="shared" ref="H28:P28" si="30">H31+H34</f>
        <v>0</v>
      </c>
      <c r="I28" s="310">
        <f t="shared" si="30"/>
        <v>0</v>
      </c>
      <c r="J28" s="310">
        <f t="shared" si="30"/>
        <v>0</v>
      </c>
      <c r="K28" s="310">
        <f t="shared" si="30"/>
        <v>0</v>
      </c>
      <c r="L28" s="310">
        <f t="shared" si="30"/>
        <v>0</v>
      </c>
      <c r="M28" s="310">
        <f t="shared" si="30"/>
        <v>0</v>
      </c>
      <c r="N28" s="310">
        <f t="shared" si="30"/>
        <v>0</v>
      </c>
      <c r="O28" s="310">
        <f t="shared" si="30"/>
        <v>0</v>
      </c>
      <c r="P28" s="310">
        <f t="shared" si="30"/>
        <v>0</v>
      </c>
      <c r="Q28" s="310">
        <f t="shared" ref="Q28:BA28" si="31">Q31+Q34</f>
        <v>0</v>
      </c>
      <c r="R28" s="310">
        <f t="shared" si="31"/>
        <v>0</v>
      </c>
      <c r="S28" s="310">
        <f t="shared" si="31"/>
        <v>0</v>
      </c>
      <c r="T28" s="310">
        <f t="shared" si="31"/>
        <v>0</v>
      </c>
      <c r="U28" s="310">
        <f t="shared" si="31"/>
        <v>0</v>
      </c>
      <c r="V28" s="310">
        <f t="shared" si="31"/>
        <v>0</v>
      </c>
      <c r="W28" s="310">
        <f t="shared" si="31"/>
        <v>0</v>
      </c>
      <c r="X28" s="310">
        <f t="shared" si="31"/>
        <v>0</v>
      </c>
      <c r="Y28" s="310">
        <f t="shared" si="31"/>
        <v>0</v>
      </c>
      <c r="Z28" s="310">
        <f t="shared" si="31"/>
        <v>0</v>
      </c>
      <c r="AA28" s="310">
        <f t="shared" si="31"/>
        <v>0</v>
      </c>
      <c r="AB28" s="310">
        <f t="shared" si="31"/>
        <v>0</v>
      </c>
      <c r="AC28" s="310">
        <f t="shared" si="31"/>
        <v>0</v>
      </c>
      <c r="AD28" s="310">
        <f t="shared" si="31"/>
        <v>0</v>
      </c>
      <c r="AE28" s="310">
        <f t="shared" si="31"/>
        <v>0</v>
      </c>
      <c r="AF28" s="310">
        <f t="shared" si="31"/>
        <v>0</v>
      </c>
      <c r="AG28" s="310">
        <f t="shared" si="31"/>
        <v>0</v>
      </c>
      <c r="AH28" s="310">
        <f t="shared" si="31"/>
        <v>0</v>
      </c>
      <c r="AI28" s="310">
        <f t="shared" si="31"/>
        <v>0</v>
      </c>
      <c r="AJ28" s="310">
        <f t="shared" si="31"/>
        <v>0</v>
      </c>
      <c r="AK28" s="310">
        <f t="shared" si="31"/>
        <v>0</v>
      </c>
      <c r="AL28" s="310">
        <f t="shared" si="31"/>
        <v>0</v>
      </c>
      <c r="AM28" s="310">
        <f t="shared" si="31"/>
        <v>0</v>
      </c>
      <c r="AN28" s="310">
        <f t="shared" si="31"/>
        <v>0</v>
      </c>
      <c r="AO28" s="310">
        <f t="shared" si="31"/>
        <v>0</v>
      </c>
      <c r="AP28" s="310">
        <f t="shared" si="31"/>
        <v>0</v>
      </c>
      <c r="AQ28" s="310">
        <f t="shared" si="31"/>
        <v>0</v>
      </c>
      <c r="AR28" s="310">
        <f t="shared" si="31"/>
        <v>0</v>
      </c>
      <c r="AS28" s="310">
        <f t="shared" si="31"/>
        <v>0</v>
      </c>
      <c r="AT28" s="310">
        <f t="shared" si="31"/>
        <v>0</v>
      </c>
      <c r="AU28" s="310">
        <f t="shared" si="31"/>
        <v>0</v>
      </c>
      <c r="AV28" s="310">
        <f t="shared" si="31"/>
        <v>0</v>
      </c>
      <c r="AW28" s="310">
        <f t="shared" si="31"/>
        <v>0</v>
      </c>
      <c r="AX28" s="310">
        <f t="shared" si="31"/>
        <v>0</v>
      </c>
      <c r="AY28" s="310">
        <f t="shared" si="31"/>
        <v>0</v>
      </c>
      <c r="AZ28" s="310">
        <f t="shared" si="31"/>
        <v>0</v>
      </c>
      <c r="BA28" s="310">
        <f t="shared" si="31"/>
        <v>0</v>
      </c>
      <c r="BB28" s="482"/>
      <c r="BC28" s="362"/>
    </row>
    <row r="29" spans="1:55" ht="29.25" customHeight="1" x14ac:dyDescent="0.25">
      <c r="A29" s="476"/>
      <c r="B29" s="476"/>
      <c r="C29" s="483"/>
      <c r="D29" s="267" t="s">
        <v>43</v>
      </c>
      <c r="E29" s="336">
        <f>E32+E35</f>
        <v>136.78107999999997</v>
      </c>
      <c r="F29" s="336">
        <f t="shared" ref="F29:G29" si="32">F32+F35</f>
        <v>0</v>
      </c>
      <c r="G29" s="310">
        <f t="shared" si="32"/>
        <v>0</v>
      </c>
      <c r="H29" s="310">
        <f t="shared" ref="H29:P29" si="33">H32+H35</f>
        <v>0</v>
      </c>
      <c r="I29" s="310">
        <f t="shared" si="33"/>
        <v>0</v>
      </c>
      <c r="J29" s="310">
        <f t="shared" si="33"/>
        <v>0</v>
      </c>
      <c r="K29" s="310">
        <f t="shared" si="33"/>
        <v>0</v>
      </c>
      <c r="L29" s="310">
        <f t="shared" si="33"/>
        <v>0</v>
      </c>
      <c r="M29" s="310">
        <f t="shared" si="33"/>
        <v>0</v>
      </c>
      <c r="N29" s="310">
        <f t="shared" si="33"/>
        <v>0</v>
      </c>
      <c r="O29" s="310">
        <f t="shared" si="33"/>
        <v>0</v>
      </c>
      <c r="P29" s="310">
        <f t="shared" si="33"/>
        <v>0</v>
      </c>
      <c r="Q29" s="310">
        <f t="shared" ref="Q29:BA29" si="34">Q32+Q35</f>
        <v>0</v>
      </c>
      <c r="R29" s="310">
        <f t="shared" si="34"/>
        <v>0</v>
      </c>
      <c r="S29" s="310">
        <f t="shared" si="34"/>
        <v>0</v>
      </c>
      <c r="T29" s="310">
        <f t="shared" si="34"/>
        <v>0</v>
      </c>
      <c r="U29" s="310">
        <f t="shared" si="34"/>
        <v>0</v>
      </c>
      <c r="V29" s="310">
        <f t="shared" si="34"/>
        <v>0</v>
      </c>
      <c r="W29" s="310">
        <f t="shared" si="34"/>
        <v>7.8002799999999999</v>
      </c>
      <c r="X29" s="310">
        <f t="shared" si="34"/>
        <v>0</v>
      </c>
      <c r="Y29" s="310">
        <f t="shared" si="34"/>
        <v>0</v>
      </c>
      <c r="Z29" s="310">
        <f t="shared" si="34"/>
        <v>0</v>
      </c>
      <c r="AA29" s="310">
        <f t="shared" si="34"/>
        <v>0</v>
      </c>
      <c r="AB29" s="310">
        <f t="shared" si="34"/>
        <v>0</v>
      </c>
      <c r="AC29" s="310">
        <f t="shared" si="34"/>
        <v>0</v>
      </c>
      <c r="AD29" s="310">
        <f t="shared" si="34"/>
        <v>0</v>
      </c>
      <c r="AE29" s="310">
        <f t="shared" si="34"/>
        <v>0</v>
      </c>
      <c r="AF29" s="310">
        <f t="shared" si="34"/>
        <v>0</v>
      </c>
      <c r="AG29" s="310">
        <f t="shared" si="34"/>
        <v>0</v>
      </c>
      <c r="AH29" s="310">
        <f t="shared" si="34"/>
        <v>0</v>
      </c>
      <c r="AI29" s="310">
        <f t="shared" si="34"/>
        <v>0</v>
      </c>
      <c r="AJ29" s="310">
        <f t="shared" si="34"/>
        <v>0</v>
      </c>
      <c r="AK29" s="310">
        <f t="shared" si="34"/>
        <v>0</v>
      </c>
      <c r="AL29" s="310">
        <f t="shared" si="34"/>
        <v>0</v>
      </c>
      <c r="AM29" s="310">
        <f t="shared" si="34"/>
        <v>0</v>
      </c>
      <c r="AN29" s="310">
        <f t="shared" si="34"/>
        <v>0</v>
      </c>
      <c r="AO29" s="310">
        <f t="shared" si="34"/>
        <v>26</v>
      </c>
      <c r="AP29" s="310">
        <f t="shared" si="34"/>
        <v>0</v>
      </c>
      <c r="AQ29" s="310">
        <f t="shared" si="34"/>
        <v>0</v>
      </c>
      <c r="AR29" s="310">
        <f t="shared" si="34"/>
        <v>0</v>
      </c>
      <c r="AS29" s="310">
        <f t="shared" si="34"/>
        <v>0</v>
      </c>
      <c r="AT29" s="310">
        <f t="shared" si="34"/>
        <v>0</v>
      </c>
      <c r="AU29" s="310">
        <f t="shared" si="34"/>
        <v>0</v>
      </c>
      <c r="AV29" s="310">
        <f t="shared" si="34"/>
        <v>0</v>
      </c>
      <c r="AW29" s="310">
        <f t="shared" si="34"/>
        <v>0</v>
      </c>
      <c r="AX29" s="310">
        <f t="shared" si="34"/>
        <v>0</v>
      </c>
      <c r="AY29" s="310">
        <f t="shared" si="34"/>
        <v>102.98079999999999</v>
      </c>
      <c r="AZ29" s="310">
        <f t="shared" si="34"/>
        <v>0</v>
      </c>
      <c r="BA29" s="310">
        <f t="shared" si="34"/>
        <v>0</v>
      </c>
      <c r="BB29" s="482"/>
      <c r="BC29" s="362"/>
    </row>
    <row r="30" spans="1:55" ht="26.25" customHeight="1" x14ac:dyDescent="0.25">
      <c r="A30" s="475" t="s">
        <v>267</v>
      </c>
      <c r="B30" s="475" t="s">
        <v>283</v>
      </c>
      <c r="C30" s="475"/>
      <c r="D30" s="139" t="s">
        <v>41</v>
      </c>
      <c r="E30" s="338">
        <f t="shared" ref="E30:E35" si="35">H30+K30+N30+Q30+T30+W30+Z30+AE30+AJ30+AO30+AT30+AY30</f>
        <v>26</v>
      </c>
      <c r="F30" s="338">
        <f t="shared" ref="F30:G35" si="36">I30+L30+O30+R30+U30+X30+AC30+AH30+AM30+AR30+AW30+AZ30</f>
        <v>0</v>
      </c>
      <c r="G30" s="311">
        <f t="shared" si="36"/>
        <v>0</v>
      </c>
      <c r="H30" s="312">
        <f t="shared" ref="H30:AN30" si="37">H31+H32</f>
        <v>0</v>
      </c>
      <c r="I30" s="312">
        <f t="shared" si="37"/>
        <v>0</v>
      </c>
      <c r="J30" s="312">
        <f t="shared" si="37"/>
        <v>0</v>
      </c>
      <c r="K30" s="313">
        <f t="shared" si="37"/>
        <v>0</v>
      </c>
      <c r="L30" s="313">
        <f t="shared" si="37"/>
        <v>0</v>
      </c>
      <c r="M30" s="313">
        <f t="shared" si="37"/>
        <v>0</v>
      </c>
      <c r="N30" s="312">
        <f t="shared" si="37"/>
        <v>0</v>
      </c>
      <c r="O30" s="312">
        <f t="shared" si="37"/>
        <v>0</v>
      </c>
      <c r="P30" s="312">
        <f t="shared" si="37"/>
        <v>0</v>
      </c>
      <c r="Q30" s="313">
        <f t="shared" si="37"/>
        <v>0</v>
      </c>
      <c r="R30" s="313">
        <f t="shared" si="37"/>
        <v>0</v>
      </c>
      <c r="S30" s="313">
        <f t="shared" si="37"/>
        <v>0</v>
      </c>
      <c r="T30" s="312">
        <f t="shared" si="37"/>
        <v>0</v>
      </c>
      <c r="U30" s="312">
        <f t="shared" si="37"/>
        <v>0</v>
      </c>
      <c r="V30" s="312">
        <f t="shared" si="37"/>
        <v>0</v>
      </c>
      <c r="W30" s="313">
        <f t="shared" si="37"/>
        <v>0</v>
      </c>
      <c r="X30" s="313">
        <f t="shared" si="37"/>
        <v>0</v>
      </c>
      <c r="Y30" s="313">
        <f t="shared" si="37"/>
        <v>0</v>
      </c>
      <c r="Z30" s="312">
        <f t="shared" si="37"/>
        <v>0</v>
      </c>
      <c r="AA30" s="312">
        <f t="shared" si="37"/>
        <v>0</v>
      </c>
      <c r="AB30" s="312">
        <f t="shared" si="37"/>
        <v>0</v>
      </c>
      <c r="AC30" s="312">
        <f t="shared" si="37"/>
        <v>0</v>
      </c>
      <c r="AD30" s="312">
        <f t="shared" si="37"/>
        <v>0</v>
      </c>
      <c r="AE30" s="313">
        <f t="shared" si="37"/>
        <v>0</v>
      </c>
      <c r="AF30" s="313">
        <f t="shared" si="37"/>
        <v>0</v>
      </c>
      <c r="AG30" s="313">
        <f t="shared" si="37"/>
        <v>0</v>
      </c>
      <c r="AH30" s="313">
        <f t="shared" si="37"/>
        <v>0</v>
      </c>
      <c r="AI30" s="313">
        <f t="shared" si="37"/>
        <v>0</v>
      </c>
      <c r="AJ30" s="312">
        <f t="shared" si="37"/>
        <v>0</v>
      </c>
      <c r="AK30" s="312">
        <f t="shared" si="37"/>
        <v>0</v>
      </c>
      <c r="AL30" s="312">
        <f t="shared" si="37"/>
        <v>0</v>
      </c>
      <c r="AM30" s="312">
        <f t="shared" si="37"/>
        <v>0</v>
      </c>
      <c r="AN30" s="312">
        <f t="shared" si="37"/>
        <v>0</v>
      </c>
      <c r="AO30" s="313">
        <f>AO31+AO32</f>
        <v>26</v>
      </c>
      <c r="AP30" s="313"/>
      <c r="AQ30" s="313"/>
      <c r="AR30" s="313">
        <f t="shared" ref="AR30:BA30" si="38">AR31+AR32</f>
        <v>0</v>
      </c>
      <c r="AS30" s="313">
        <f t="shared" si="38"/>
        <v>0</v>
      </c>
      <c r="AT30" s="312">
        <f t="shared" si="38"/>
        <v>0</v>
      </c>
      <c r="AU30" s="312">
        <f t="shared" si="38"/>
        <v>0</v>
      </c>
      <c r="AV30" s="312">
        <f t="shared" si="38"/>
        <v>0</v>
      </c>
      <c r="AW30" s="312">
        <f t="shared" si="38"/>
        <v>0</v>
      </c>
      <c r="AX30" s="312">
        <f t="shared" si="38"/>
        <v>0</v>
      </c>
      <c r="AY30" s="313">
        <f t="shared" si="38"/>
        <v>0</v>
      </c>
      <c r="AZ30" s="313">
        <f t="shared" si="38"/>
        <v>0</v>
      </c>
      <c r="BA30" s="313">
        <f t="shared" si="38"/>
        <v>0</v>
      </c>
      <c r="BB30" s="477"/>
      <c r="BC30" s="361"/>
    </row>
    <row r="31" spans="1:55" ht="41.25" customHeight="1" x14ac:dyDescent="0.25">
      <c r="A31" s="475"/>
      <c r="B31" s="475"/>
      <c r="C31" s="475"/>
      <c r="D31" s="268" t="s">
        <v>2</v>
      </c>
      <c r="E31" s="338">
        <f t="shared" si="35"/>
        <v>0</v>
      </c>
      <c r="F31" s="338">
        <f t="shared" si="36"/>
        <v>0</v>
      </c>
      <c r="G31" s="311">
        <f t="shared" si="36"/>
        <v>0</v>
      </c>
      <c r="H31" s="312"/>
      <c r="I31" s="312"/>
      <c r="J31" s="312"/>
      <c r="K31" s="313"/>
      <c r="L31" s="313"/>
      <c r="M31" s="313"/>
      <c r="N31" s="312"/>
      <c r="O31" s="312"/>
      <c r="P31" s="312"/>
      <c r="Q31" s="313"/>
      <c r="R31" s="313"/>
      <c r="S31" s="313"/>
      <c r="T31" s="312"/>
      <c r="U31" s="312"/>
      <c r="V31" s="312"/>
      <c r="W31" s="313"/>
      <c r="X31" s="313"/>
      <c r="Y31" s="313"/>
      <c r="Z31" s="312"/>
      <c r="AA31" s="312"/>
      <c r="AB31" s="312"/>
      <c r="AC31" s="312"/>
      <c r="AD31" s="312"/>
      <c r="AE31" s="313"/>
      <c r="AF31" s="313"/>
      <c r="AG31" s="313"/>
      <c r="AH31" s="313"/>
      <c r="AI31" s="313"/>
      <c r="AJ31" s="312"/>
      <c r="AK31" s="312"/>
      <c r="AL31" s="312"/>
      <c r="AM31" s="312"/>
      <c r="AN31" s="312"/>
      <c r="AO31" s="313"/>
      <c r="AP31" s="313"/>
      <c r="AQ31" s="313"/>
      <c r="AR31" s="313"/>
      <c r="AS31" s="313"/>
      <c r="AT31" s="312"/>
      <c r="AU31" s="312"/>
      <c r="AV31" s="312"/>
      <c r="AW31" s="312"/>
      <c r="AX31" s="312"/>
      <c r="AY31" s="313"/>
      <c r="AZ31" s="313"/>
      <c r="BA31" s="313"/>
      <c r="BB31" s="478"/>
      <c r="BC31" s="361"/>
    </row>
    <row r="32" spans="1:55" ht="30.75" customHeight="1" x14ac:dyDescent="0.25">
      <c r="A32" s="475"/>
      <c r="B32" s="475"/>
      <c r="C32" s="475"/>
      <c r="D32" s="268" t="s">
        <v>43</v>
      </c>
      <c r="E32" s="338">
        <f t="shared" si="35"/>
        <v>26</v>
      </c>
      <c r="F32" s="338">
        <f t="shared" si="36"/>
        <v>0</v>
      </c>
      <c r="G32" s="311">
        <f t="shared" si="36"/>
        <v>0</v>
      </c>
      <c r="H32" s="312"/>
      <c r="I32" s="312"/>
      <c r="J32" s="312"/>
      <c r="K32" s="313"/>
      <c r="L32" s="313"/>
      <c r="M32" s="313"/>
      <c r="N32" s="312"/>
      <c r="O32" s="312"/>
      <c r="P32" s="312"/>
      <c r="Q32" s="313"/>
      <c r="R32" s="313"/>
      <c r="S32" s="313"/>
      <c r="T32" s="312"/>
      <c r="U32" s="312"/>
      <c r="V32" s="312"/>
      <c r="W32" s="313"/>
      <c r="X32" s="313"/>
      <c r="Y32" s="313"/>
      <c r="Z32" s="312"/>
      <c r="AA32" s="312"/>
      <c r="AB32" s="312"/>
      <c r="AC32" s="312"/>
      <c r="AD32" s="312"/>
      <c r="AE32" s="313"/>
      <c r="AF32" s="313"/>
      <c r="AG32" s="313"/>
      <c r="AH32" s="313"/>
      <c r="AI32" s="313"/>
      <c r="AJ32" s="312"/>
      <c r="AK32" s="312"/>
      <c r="AL32" s="312"/>
      <c r="AM32" s="312"/>
      <c r="AN32" s="312"/>
      <c r="AO32" s="313">
        <v>26</v>
      </c>
      <c r="AP32" s="313"/>
      <c r="AQ32" s="313"/>
      <c r="AR32" s="313"/>
      <c r="AS32" s="313"/>
      <c r="AT32" s="312"/>
      <c r="AU32" s="312"/>
      <c r="AV32" s="312"/>
      <c r="AW32" s="312"/>
      <c r="AX32" s="312"/>
      <c r="AY32" s="313"/>
      <c r="AZ32" s="313"/>
      <c r="BA32" s="313"/>
      <c r="BB32" s="478"/>
      <c r="BC32" s="361"/>
    </row>
    <row r="33" spans="1:55" ht="24.75" customHeight="1" x14ac:dyDescent="0.25">
      <c r="A33" s="475" t="s">
        <v>286</v>
      </c>
      <c r="B33" s="475" t="s">
        <v>285</v>
      </c>
      <c r="C33" s="475"/>
      <c r="D33" s="139" t="s">
        <v>41</v>
      </c>
      <c r="E33" s="338">
        <f t="shared" si="35"/>
        <v>110.78107999999999</v>
      </c>
      <c r="F33" s="338">
        <f t="shared" si="36"/>
        <v>0</v>
      </c>
      <c r="G33" s="311">
        <f t="shared" si="36"/>
        <v>0</v>
      </c>
      <c r="H33" s="312">
        <f t="shared" ref="H33" si="39">H34+H35</f>
        <v>0</v>
      </c>
      <c r="I33" s="312">
        <f t="shared" ref="I33" si="40">I34+I35</f>
        <v>0</v>
      </c>
      <c r="J33" s="312">
        <f t="shared" ref="J33" si="41">J34+J35</f>
        <v>0</v>
      </c>
      <c r="K33" s="313">
        <f t="shared" ref="K33" si="42">K34+K35</f>
        <v>0</v>
      </c>
      <c r="L33" s="313">
        <f t="shared" ref="L33" si="43">L34+L35</f>
        <v>0</v>
      </c>
      <c r="M33" s="313">
        <f t="shared" ref="M33" si="44">M34+M35</f>
        <v>0</v>
      </c>
      <c r="N33" s="312">
        <f t="shared" ref="N33" si="45">N34+N35</f>
        <v>0</v>
      </c>
      <c r="O33" s="312">
        <f t="shared" ref="O33" si="46">O34+O35</f>
        <v>0</v>
      </c>
      <c r="P33" s="312">
        <f t="shared" ref="P33" si="47">P34+P35</f>
        <v>0</v>
      </c>
      <c r="Q33" s="313">
        <f t="shared" ref="Q33" si="48">Q34+Q35</f>
        <v>0</v>
      </c>
      <c r="R33" s="313">
        <f t="shared" ref="R33" si="49">R34+R35</f>
        <v>0</v>
      </c>
      <c r="S33" s="313">
        <f t="shared" ref="S33" si="50">S34+S35</f>
        <v>0</v>
      </c>
      <c r="T33" s="312">
        <f t="shared" ref="T33" si="51">T34+T35</f>
        <v>0</v>
      </c>
      <c r="U33" s="312">
        <f t="shared" ref="U33" si="52">U34+U35</f>
        <v>0</v>
      </c>
      <c r="V33" s="312">
        <f t="shared" ref="V33" si="53">V34+V35</f>
        <v>0</v>
      </c>
      <c r="W33" s="313">
        <f t="shared" ref="W33" si="54">W34+W35</f>
        <v>7.8002799999999999</v>
      </c>
      <c r="X33" s="313">
        <f t="shared" ref="X33" si="55">X34+X35</f>
        <v>0</v>
      </c>
      <c r="Y33" s="313">
        <f t="shared" ref="Y33" si="56">Y34+Y35</f>
        <v>0</v>
      </c>
      <c r="Z33" s="312">
        <f t="shared" ref="Z33" si="57">Z34+Z35</f>
        <v>0</v>
      </c>
      <c r="AA33" s="312">
        <f t="shared" ref="AA33" si="58">AA34+AA35</f>
        <v>0</v>
      </c>
      <c r="AB33" s="312">
        <f t="shared" ref="AB33" si="59">AB34+AB35</f>
        <v>0</v>
      </c>
      <c r="AC33" s="312">
        <f t="shared" ref="AC33" si="60">AC34+AC35</f>
        <v>0</v>
      </c>
      <c r="AD33" s="312">
        <f t="shared" ref="AD33" si="61">AD34+AD35</f>
        <v>0</v>
      </c>
      <c r="AE33" s="313">
        <f t="shared" ref="AE33" si="62">AE34+AE35</f>
        <v>0</v>
      </c>
      <c r="AF33" s="313">
        <f t="shared" ref="AF33" si="63">AF34+AF35</f>
        <v>0</v>
      </c>
      <c r="AG33" s="313">
        <f t="shared" ref="AG33" si="64">AG34+AG35</f>
        <v>0</v>
      </c>
      <c r="AH33" s="313">
        <f t="shared" ref="AH33" si="65">AH34+AH35</f>
        <v>0</v>
      </c>
      <c r="AI33" s="313">
        <f t="shared" ref="AI33" si="66">AI34+AI35</f>
        <v>0</v>
      </c>
      <c r="AJ33" s="312">
        <f t="shared" ref="AJ33" si="67">AJ34+AJ35</f>
        <v>0</v>
      </c>
      <c r="AK33" s="312">
        <f t="shared" ref="AK33" si="68">AK34+AK35</f>
        <v>0</v>
      </c>
      <c r="AL33" s="312">
        <f t="shared" ref="AL33" si="69">AL34+AL35</f>
        <v>0</v>
      </c>
      <c r="AM33" s="312">
        <f t="shared" ref="AM33" si="70">AM34+AM35</f>
        <v>0</v>
      </c>
      <c r="AN33" s="312">
        <f t="shared" ref="AN33" si="71">AN34+AN35</f>
        <v>0</v>
      </c>
      <c r="AO33" s="313">
        <f>AO34+AO35</f>
        <v>0</v>
      </c>
      <c r="AP33" s="313"/>
      <c r="AQ33" s="313"/>
      <c r="AR33" s="313">
        <f t="shared" ref="AR33" si="72">AR34+AR35</f>
        <v>0</v>
      </c>
      <c r="AS33" s="313">
        <f t="shared" ref="AS33" si="73">AS34+AS35</f>
        <v>0</v>
      </c>
      <c r="AT33" s="312">
        <f t="shared" ref="AT33" si="74">AT34+AT35</f>
        <v>0</v>
      </c>
      <c r="AU33" s="312">
        <f t="shared" ref="AU33" si="75">AU34+AU35</f>
        <v>0</v>
      </c>
      <c r="AV33" s="312">
        <f t="shared" ref="AV33" si="76">AV34+AV35</f>
        <v>0</v>
      </c>
      <c r="AW33" s="312">
        <f t="shared" ref="AW33" si="77">AW34+AW35</f>
        <v>0</v>
      </c>
      <c r="AX33" s="312">
        <f t="shared" ref="AX33" si="78">AX34+AX35</f>
        <v>0</v>
      </c>
      <c r="AY33" s="313">
        <f t="shared" ref="AY33" si="79">AY34+AY35</f>
        <v>102.98079999999999</v>
      </c>
      <c r="AZ33" s="313">
        <f t="shared" ref="AZ33" si="80">AZ34+AZ35</f>
        <v>0</v>
      </c>
      <c r="BA33" s="313">
        <f t="shared" ref="BA33" si="81">BA34+BA35</f>
        <v>0</v>
      </c>
      <c r="BB33" s="477"/>
      <c r="BC33" s="361"/>
    </row>
    <row r="34" spans="1:55" ht="41.25" customHeight="1" x14ac:dyDescent="0.25">
      <c r="A34" s="475"/>
      <c r="B34" s="475"/>
      <c r="C34" s="475"/>
      <c r="D34" s="268" t="s">
        <v>2</v>
      </c>
      <c r="E34" s="338">
        <f t="shared" si="35"/>
        <v>0</v>
      </c>
      <c r="F34" s="338">
        <f t="shared" si="36"/>
        <v>0</v>
      </c>
      <c r="G34" s="311">
        <f t="shared" si="36"/>
        <v>0</v>
      </c>
      <c r="H34" s="312"/>
      <c r="I34" s="312"/>
      <c r="J34" s="312"/>
      <c r="K34" s="313"/>
      <c r="L34" s="313"/>
      <c r="M34" s="313"/>
      <c r="N34" s="312"/>
      <c r="O34" s="312"/>
      <c r="P34" s="312"/>
      <c r="Q34" s="313"/>
      <c r="R34" s="313"/>
      <c r="S34" s="313"/>
      <c r="T34" s="312"/>
      <c r="U34" s="312"/>
      <c r="V34" s="312"/>
      <c r="W34" s="313"/>
      <c r="X34" s="313"/>
      <c r="Y34" s="313"/>
      <c r="Z34" s="312"/>
      <c r="AA34" s="312"/>
      <c r="AB34" s="312"/>
      <c r="AC34" s="312"/>
      <c r="AD34" s="312"/>
      <c r="AE34" s="313"/>
      <c r="AF34" s="313"/>
      <c r="AG34" s="313"/>
      <c r="AH34" s="313"/>
      <c r="AI34" s="313"/>
      <c r="AJ34" s="312"/>
      <c r="AK34" s="312"/>
      <c r="AL34" s="312"/>
      <c r="AM34" s="312"/>
      <c r="AN34" s="312"/>
      <c r="AO34" s="313"/>
      <c r="AP34" s="313"/>
      <c r="AQ34" s="313"/>
      <c r="AR34" s="313"/>
      <c r="AS34" s="313"/>
      <c r="AT34" s="312"/>
      <c r="AU34" s="312"/>
      <c r="AV34" s="312"/>
      <c r="AW34" s="312"/>
      <c r="AX34" s="312"/>
      <c r="AY34" s="313"/>
      <c r="AZ34" s="313"/>
      <c r="BA34" s="313"/>
      <c r="BB34" s="478"/>
      <c r="BC34" s="361"/>
    </row>
    <row r="35" spans="1:55" ht="29.25" customHeight="1" x14ac:dyDescent="0.25">
      <c r="A35" s="475"/>
      <c r="B35" s="475"/>
      <c r="C35" s="475"/>
      <c r="D35" s="268" t="s">
        <v>43</v>
      </c>
      <c r="E35" s="338">
        <f t="shared" si="35"/>
        <v>110.78107999999999</v>
      </c>
      <c r="F35" s="338">
        <f t="shared" si="36"/>
        <v>0</v>
      </c>
      <c r="G35" s="311">
        <f t="shared" si="36"/>
        <v>0</v>
      </c>
      <c r="H35" s="312"/>
      <c r="I35" s="312"/>
      <c r="J35" s="312"/>
      <c r="K35" s="313"/>
      <c r="L35" s="313"/>
      <c r="M35" s="313"/>
      <c r="N35" s="312"/>
      <c r="O35" s="312"/>
      <c r="P35" s="312"/>
      <c r="Q35" s="313"/>
      <c r="R35" s="313"/>
      <c r="S35" s="313"/>
      <c r="T35" s="312"/>
      <c r="U35" s="312"/>
      <c r="V35" s="312"/>
      <c r="W35" s="313">
        <v>7.8002799999999999</v>
      </c>
      <c r="X35" s="313"/>
      <c r="Y35" s="313"/>
      <c r="Z35" s="312"/>
      <c r="AA35" s="312"/>
      <c r="AB35" s="312"/>
      <c r="AC35" s="312"/>
      <c r="AD35" s="312"/>
      <c r="AE35" s="313"/>
      <c r="AF35" s="313"/>
      <c r="AG35" s="313"/>
      <c r="AH35" s="313"/>
      <c r="AI35" s="313"/>
      <c r="AJ35" s="312"/>
      <c r="AK35" s="312"/>
      <c r="AL35" s="312"/>
      <c r="AM35" s="312"/>
      <c r="AN35" s="312"/>
      <c r="AO35" s="313"/>
      <c r="AP35" s="313"/>
      <c r="AQ35" s="313"/>
      <c r="AR35" s="313"/>
      <c r="AS35" s="313"/>
      <c r="AT35" s="312"/>
      <c r="AU35" s="312"/>
      <c r="AV35" s="312"/>
      <c r="AW35" s="312"/>
      <c r="AX35" s="312"/>
      <c r="AY35" s="313">
        <f>5.2+23.4+25.74+24.3204+24.3204</f>
        <v>102.98079999999999</v>
      </c>
      <c r="AZ35" s="313"/>
      <c r="BA35" s="313"/>
      <c r="BB35" s="478"/>
      <c r="BC35" s="361"/>
    </row>
    <row r="36" spans="1:55" ht="39.75" customHeight="1" x14ac:dyDescent="0.25">
      <c r="A36" s="476" t="s">
        <v>6</v>
      </c>
      <c r="B36" s="476" t="s">
        <v>287</v>
      </c>
      <c r="C36" s="476" t="s">
        <v>288</v>
      </c>
      <c r="D36" s="138" t="s">
        <v>41</v>
      </c>
      <c r="E36" s="336">
        <f>E37+E38</f>
        <v>1450.4950000000001</v>
      </c>
      <c r="F36" s="336">
        <f t="shared" ref="F36:BA36" si="82">F37+F38</f>
        <v>0</v>
      </c>
      <c r="G36" s="337">
        <f t="shared" ref="G36:G38" si="83">F36/E36*100</f>
        <v>0</v>
      </c>
      <c r="H36" s="336">
        <f t="shared" si="82"/>
        <v>0</v>
      </c>
      <c r="I36" s="336">
        <f t="shared" si="82"/>
        <v>0</v>
      </c>
      <c r="J36" s="336">
        <f t="shared" si="82"/>
        <v>0</v>
      </c>
      <c r="K36" s="336">
        <f t="shared" si="82"/>
        <v>0</v>
      </c>
      <c r="L36" s="336">
        <f t="shared" si="82"/>
        <v>0</v>
      </c>
      <c r="M36" s="336">
        <f t="shared" si="82"/>
        <v>0</v>
      </c>
      <c r="N36" s="336">
        <f t="shared" si="82"/>
        <v>0</v>
      </c>
      <c r="O36" s="336">
        <f t="shared" si="82"/>
        <v>0</v>
      </c>
      <c r="P36" s="336">
        <f t="shared" si="82"/>
        <v>0</v>
      </c>
      <c r="Q36" s="336">
        <f t="shared" si="82"/>
        <v>0</v>
      </c>
      <c r="R36" s="336">
        <f t="shared" si="82"/>
        <v>0</v>
      </c>
      <c r="S36" s="336">
        <f t="shared" si="82"/>
        <v>0</v>
      </c>
      <c r="T36" s="336">
        <f t="shared" si="82"/>
        <v>0</v>
      </c>
      <c r="U36" s="336">
        <f t="shared" si="82"/>
        <v>0</v>
      </c>
      <c r="V36" s="336">
        <f t="shared" si="82"/>
        <v>0</v>
      </c>
      <c r="W36" s="336">
        <f t="shared" si="82"/>
        <v>407.62</v>
      </c>
      <c r="X36" s="336">
        <f t="shared" si="82"/>
        <v>0</v>
      </c>
      <c r="Y36" s="336">
        <f t="shared" si="82"/>
        <v>0</v>
      </c>
      <c r="Z36" s="336">
        <f t="shared" si="82"/>
        <v>347.625</v>
      </c>
      <c r="AA36" s="336">
        <f t="shared" si="82"/>
        <v>0</v>
      </c>
      <c r="AB36" s="336">
        <f t="shared" si="82"/>
        <v>0</v>
      </c>
      <c r="AC36" s="336">
        <f t="shared" si="82"/>
        <v>0</v>
      </c>
      <c r="AD36" s="336">
        <f t="shared" si="82"/>
        <v>0</v>
      </c>
      <c r="AE36" s="336">
        <f t="shared" si="82"/>
        <v>0</v>
      </c>
      <c r="AF36" s="336">
        <f t="shared" si="82"/>
        <v>0</v>
      </c>
      <c r="AG36" s="336">
        <f t="shared" si="82"/>
        <v>0</v>
      </c>
      <c r="AH36" s="336">
        <f t="shared" si="82"/>
        <v>0</v>
      </c>
      <c r="AI36" s="336">
        <f t="shared" si="82"/>
        <v>0</v>
      </c>
      <c r="AJ36" s="336">
        <f t="shared" si="82"/>
        <v>0</v>
      </c>
      <c r="AK36" s="336">
        <f t="shared" si="82"/>
        <v>0</v>
      </c>
      <c r="AL36" s="336">
        <f t="shared" si="82"/>
        <v>0</v>
      </c>
      <c r="AM36" s="336">
        <f t="shared" si="82"/>
        <v>0</v>
      </c>
      <c r="AN36" s="336">
        <f t="shared" si="82"/>
        <v>0</v>
      </c>
      <c r="AO36" s="336">
        <f t="shared" si="82"/>
        <v>347.625</v>
      </c>
      <c r="AP36" s="336">
        <f t="shared" si="82"/>
        <v>0</v>
      </c>
      <c r="AQ36" s="336">
        <f t="shared" si="82"/>
        <v>0</v>
      </c>
      <c r="AR36" s="336">
        <f t="shared" si="82"/>
        <v>0</v>
      </c>
      <c r="AS36" s="336">
        <f t="shared" si="82"/>
        <v>0</v>
      </c>
      <c r="AT36" s="336">
        <f t="shared" si="82"/>
        <v>0</v>
      </c>
      <c r="AU36" s="336">
        <f t="shared" si="82"/>
        <v>0</v>
      </c>
      <c r="AV36" s="336">
        <f t="shared" si="82"/>
        <v>0</v>
      </c>
      <c r="AW36" s="336">
        <f t="shared" si="82"/>
        <v>0</v>
      </c>
      <c r="AX36" s="336">
        <f t="shared" si="82"/>
        <v>0</v>
      </c>
      <c r="AY36" s="336">
        <f t="shared" si="82"/>
        <v>347.625</v>
      </c>
      <c r="AZ36" s="336">
        <f t="shared" si="82"/>
        <v>0</v>
      </c>
      <c r="BA36" s="336">
        <f t="shared" si="82"/>
        <v>0</v>
      </c>
      <c r="BB36" s="567"/>
      <c r="BC36" s="362"/>
    </row>
    <row r="37" spans="1:55" ht="49.5" customHeight="1" x14ac:dyDescent="0.25">
      <c r="A37" s="476"/>
      <c r="B37" s="476"/>
      <c r="C37" s="476"/>
      <c r="D37" s="267" t="s">
        <v>2</v>
      </c>
      <c r="E37" s="336">
        <f>E40+E43+E46+E49+E52</f>
        <v>1073.3675000000001</v>
      </c>
      <c r="F37" s="336">
        <f t="shared" ref="F37:BA37" si="84">F40+F43+F46+F49+F52</f>
        <v>0</v>
      </c>
      <c r="G37" s="337">
        <f t="shared" si="83"/>
        <v>0</v>
      </c>
      <c r="H37" s="336">
        <f t="shared" si="84"/>
        <v>0</v>
      </c>
      <c r="I37" s="336">
        <f t="shared" si="84"/>
        <v>0</v>
      </c>
      <c r="J37" s="336">
        <f t="shared" si="84"/>
        <v>0</v>
      </c>
      <c r="K37" s="336">
        <f t="shared" si="84"/>
        <v>0</v>
      </c>
      <c r="L37" s="336">
        <f t="shared" si="84"/>
        <v>0</v>
      </c>
      <c r="M37" s="336">
        <f t="shared" si="84"/>
        <v>0</v>
      </c>
      <c r="N37" s="336">
        <f t="shared" si="84"/>
        <v>0</v>
      </c>
      <c r="O37" s="336">
        <f t="shared" si="84"/>
        <v>0</v>
      </c>
      <c r="P37" s="336">
        <f t="shared" si="84"/>
        <v>0</v>
      </c>
      <c r="Q37" s="336">
        <f t="shared" si="84"/>
        <v>0</v>
      </c>
      <c r="R37" s="336">
        <f t="shared" si="84"/>
        <v>0</v>
      </c>
      <c r="S37" s="336">
        <f t="shared" si="84"/>
        <v>0</v>
      </c>
      <c r="T37" s="336">
        <f t="shared" si="84"/>
        <v>0</v>
      </c>
      <c r="U37" s="336">
        <f t="shared" si="84"/>
        <v>0</v>
      </c>
      <c r="V37" s="336">
        <f t="shared" si="84"/>
        <v>0</v>
      </c>
      <c r="W37" s="336">
        <f t="shared" si="84"/>
        <v>301.64</v>
      </c>
      <c r="X37" s="336">
        <f t="shared" si="84"/>
        <v>0</v>
      </c>
      <c r="Y37" s="336">
        <f t="shared" si="84"/>
        <v>0</v>
      </c>
      <c r="Z37" s="336">
        <f t="shared" si="84"/>
        <v>257.24250000000001</v>
      </c>
      <c r="AA37" s="336">
        <f t="shared" si="84"/>
        <v>0</v>
      </c>
      <c r="AB37" s="336">
        <f t="shared" si="84"/>
        <v>0</v>
      </c>
      <c r="AC37" s="336">
        <f t="shared" si="84"/>
        <v>0</v>
      </c>
      <c r="AD37" s="336">
        <f t="shared" si="84"/>
        <v>0</v>
      </c>
      <c r="AE37" s="336">
        <f t="shared" si="84"/>
        <v>0</v>
      </c>
      <c r="AF37" s="336">
        <f t="shared" si="84"/>
        <v>0</v>
      </c>
      <c r="AG37" s="336">
        <f t="shared" si="84"/>
        <v>0</v>
      </c>
      <c r="AH37" s="336">
        <f t="shared" si="84"/>
        <v>0</v>
      </c>
      <c r="AI37" s="336">
        <f t="shared" si="84"/>
        <v>0</v>
      </c>
      <c r="AJ37" s="336">
        <f t="shared" si="84"/>
        <v>0</v>
      </c>
      <c r="AK37" s="336">
        <f t="shared" si="84"/>
        <v>0</v>
      </c>
      <c r="AL37" s="336">
        <f t="shared" si="84"/>
        <v>0</v>
      </c>
      <c r="AM37" s="336">
        <f t="shared" si="84"/>
        <v>0</v>
      </c>
      <c r="AN37" s="336">
        <f t="shared" si="84"/>
        <v>0</v>
      </c>
      <c r="AO37" s="336">
        <f t="shared" si="84"/>
        <v>257.24250000000001</v>
      </c>
      <c r="AP37" s="336">
        <f t="shared" si="84"/>
        <v>0</v>
      </c>
      <c r="AQ37" s="336">
        <f t="shared" si="84"/>
        <v>0</v>
      </c>
      <c r="AR37" s="336">
        <f t="shared" si="84"/>
        <v>0</v>
      </c>
      <c r="AS37" s="336">
        <f t="shared" si="84"/>
        <v>0</v>
      </c>
      <c r="AT37" s="336">
        <f t="shared" si="84"/>
        <v>0</v>
      </c>
      <c r="AU37" s="336">
        <f t="shared" si="84"/>
        <v>0</v>
      </c>
      <c r="AV37" s="336">
        <f t="shared" si="84"/>
        <v>0</v>
      </c>
      <c r="AW37" s="336">
        <f t="shared" si="84"/>
        <v>0</v>
      </c>
      <c r="AX37" s="336">
        <f t="shared" si="84"/>
        <v>0</v>
      </c>
      <c r="AY37" s="336">
        <f t="shared" si="84"/>
        <v>257.24250000000001</v>
      </c>
      <c r="AZ37" s="336">
        <f t="shared" si="84"/>
        <v>0</v>
      </c>
      <c r="BA37" s="336">
        <f t="shared" si="84"/>
        <v>0</v>
      </c>
      <c r="BB37" s="568"/>
      <c r="BC37" s="362"/>
    </row>
    <row r="38" spans="1:55" ht="42" customHeight="1" x14ac:dyDescent="0.25">
      <c r="A38" s="476"/>
      <c r="B38" s="476"/>
      <c r="C38" s="476"/>
      <c r="D38" s="267" t="s">
        <v>43</v>
      </c>
      <c r="E38" s="336">
        <f>E41+E44+E47+E50+E53</f>
        <v>377.1275</v>
      </c>
      <c r="F38" s="336">
        <f t="shared" ref="F38:BA38" si="85">F41+F44+F47+F50+F53</f>
        <v>0</v>
      </c>
      <c r="G38" s="337">
        <f t="shared" si="83"/>
        <v>0</v>
      </c>
      <c r="H38" s="336">
        <f t="shared" si="85"/>
        <v>0</v>
      </c>
      <c r="I38" s="336">
        <f t="shared" si="85"/>
        <v>0</v>
      </c>
      <c r="J38" s="336">
        <f t="shared" si="85"/>
        <v>0</v>
      </c>
      <c r="K38" s="336">
        <f t="shared" si="85"/>
        <v>0</v>
      </c>
      <c r="L38" s="336">
        <f t="shared" si="85"/>
        <v>0</v>
      </c>
      <c r="M38" s="336">
        <f t="shared" si="85"/>
        <v>0</v>
      </c>
      <c r="N38" s="336">
        <f t="shared" si="85"/>
        <v>0</v>
      </c>
      <c r="O38" s="336">
        <f t="shared" si="85"/>
        <v>0</v>
      </c>
      <c r="P38" s="336">
        <f t="shared" si="85"/>
        <v>0</v>
      </c>
      <c r="Q38" s="336">
        <f>Q41+Q44+Q47+Q50+Q53</f>
        <v>0</v>
      </c>
      <c r="R38" s="336">
        <f t="shared" si="85"/>
        <v>0</v>
      </c>
      <c r="S38" s="336">
        <f t="shared" si="85"/>
        <v>0</v>
      </c>
      <c r="T38" s="336">
        <f>T41+T44+T47+T50+T53</f>
        <v>0</v>
      </c>
      <c r="U38" s="336">
        <f t="shared" si="85"/>
        <v>0</v>
      </c>
      <c r="V38" s="336">
        <f t="shared" si="85"/>
        <v>0</v>
      </c>
      <c r="W38" s="336">
        <f>W41+W44+W47+W50+W53</f>
        <v>105.97999999999999</v>
      </c>
      <c r="X38" s="336">
        <f t="shared" si="85"/>
        <v>0</v>
      </c>
      <c r="Y38" s="336">
        <f t="shared" si="85"/>
        <v>0</v>
      </c>
      <c r="Z38" s="336">
        <f>Z41+Z44+Z47+Z50+Z53</f>
        <v>90.382499999999993</v>
      </c>
      <c r="AA38" s="336">
        <f t="shared" si="85"/>
        <v>0</v>
      </c>
      <c r="AB38" s="336">
        <f t="shared" si="85"/>
        <v>0</v>
      </c>
      <c r="AC38" s="336">
        <f t="shared" si="85"/>
        <v>0</v>
      </c>
      <c r="AD38" s="336">
        <f t="shared" si="85"/>
        <v>0</v>
      </c>
      <c r="AE38" s="336">
        <f>AE41+AE44+AE47+AE50+AE53</f>
        <v>0</v>
      </c>
      <c r="AF38" s="336">
        <f t="shared" si="85"/>
        <v>0</v>
      </c>
      <c r="AG38" s="336">
        <f t="shared" si="85"/>
        <v>0</v>
      </c>
      <c r="AH38" s="336">
        <f t="shared" si="85"/>
        <v>0</v>
      </c>
      <c r="AI38" s="336">
        <f t="shared" si="85"/>
        <v>0</v>
      </c>
      <c r="AJ38" s="336">
        <f>AJ41+AJ44+AJ47+AJ50+AJ53</f>
        <v>0</v>
      </c>
      <c r="AK38" s="336">
        <f t="shared" si="85"/>
        <v>0</v>
      </c>
      <c r="AL38" s="336">
        <f t="shared" si="85"/>
        <v>0</v>
      </c>
      <c r="AM38" s="336">
        <f t="shared" si="85"/>
        <v>0</v>
      </c>
      <c r="AN38" s="336">
        <f t="shared" si="85"/>
        <v>0</v>
      </c>
      <c r="AO38" s="336">
        <f>AO41+AO44+AO47+AO50+AO53</f>
        <v>90.382499999999993</v>
      </c>
      <c r="AP38" s="336">
        <f t="shared" si="85"/>
        <v>0</v>
      </c>
      <c r="AQ38" s="336">
        <f t="shared" si="85"/>
        <v>0</v>
      </c>
      <c r="AR38" s="336">
        <f t="shared" si="85"/>
        <v>0</v>
      </c>
      <c r="AS38" s="336">
        <f t="shared" si="85"/>
        <v>0</v>
      </c>
      <c r="AT38" s="336">
        <f>AT41+AT44+AT47+AT50+AT53</f>
        <v>0</v>
      </c>
      <c r="AU38" s="336">
        <f t="shared" si="85"/>
        <v>0</v>
      </c>
      <c r="AV38" s="336">
        <f t="shared" si="85"/>
        <v>0</v>
      </c>
      <c r="AW38" s="336">
        <f t="shared" si="85"/>
        <v>0</v>
      </c>
      <c r="AX38" s="336">
        <f t="shared" si="85"/>
        <v>0</v>
      </c>
      <c r="AY38" s="336">
        <f>AY41+AY44+AY47+AY50+AY53</f>
        <v>90.382499999999993</v>
      </c>
      <c r="AZ38" s="336">
        <f t="shared" si="85"/>
        <v>0</v>
      </c>
      <c r="BA38" s="336">
        <f t="shared" si="85"/>
        <v>0</v>
      </c>
      <c r="BB38" s="568"/>
      <c r="BC38" s="362"/>
    </row>
    <row r="39" spans="1:55" ht="27.75" customHeight="1" x14ac:dyDescent="0.25">
      <c r="A39" s="475" t="s">
        <v>262</v>
      </c>
      <c r="B39" s="475" t="s">
        <v>289</v>
      </c>
      <c r="C39" s="475"/>
      <c r="D39" s="139" t="s">
        <v>41</v>
      </c>
      <c r="E39" s="338">
        <f t="shared" ref="E39:E53" si="86">H39+K39+N39+Q39+T39+W39+Z39+AE39+AJ39+AO39+AT39+AY39</f>
        <v>300</v>
      </c>
      <c r="F39" s="338">
        <f t="shared" ref="F39:F53" si="87">I39+L39+O39+R39+U39+X39+AC39+AH39+AM39+AR39+AW39+AZ39</f>
        <v>0</v>
      </c>
      <c r="G39" s="311">
        <f t="shared" ref="G39:G53" si="88">J39+M39+P39+S39+V39+Y39+AD39+AI39+AN39+AS39+AX39+BA39</f>
        <v>0</v>
      </c>
      <c r="H39" s="312">
        <f t="shared" ref="H39" si="89">H40+H41</f>
        <v>0</v>
      </c>
      <c r="I39" s="312">
        <f t="shared" ref="I39" si="90">I40+I41</f>
        <v>0</v>
      </c>
      <c r="J39" s="312">
        <f t="shared" ref="J39" si="91">J40+J41</f>
        <v>0</v>
      </c>
      <c r="K39" s="313">
        <f t="shared" ref="K39" si="92">K40+K41</f>
        <v>0</v>
      </c>
      <c r="L39" s="313">
        <f t="shared" ref="L39" si="93">L40+L41</f>
        <v>0</v>
      </c>
      <c r="M39" s="313">
        <f t="shared" ref="M39" si="94">M40+M41</f>
        <v>0</v>
      </c>
      <c r="N39" s="312">
        <f t="shared" ref="N39" si="95">N40+N41</f>
        <v>0</v>
      </c>
      <c r="O39" s="312">
        <f t="shared" ref="O39" si="96">O40+O41</f>
        <v>0</v>
      </c>
      <c r="P39" s="312">
        <f t="shared" ref="P39" si="97">P40+P41</f>
        <v>0</v>
      </c>
      <c r="Q39" s="313">
        <f t="shared" ref="Q39" si="98">Q40+Q41</f>
        <v>0</v>
      </c>
      <c r="R39" s="313">
        <f t="shared" ref="R39" si="99">R40+R41</f>
        <v>0</v>
      </c>
      <c r="S39" s="313">
        <f t="shared" ref="S39" si="100">S40+S41</f>
        <v>0</v>
      </c>
      <c r="T39" s="312">
        <f t="shared" ref="T39" si="101">T40+T41</f>
        <v>0</v>
      </c>
      <c r="U39" s="312">
        <f t="shared" ref="U39" si="102">U40+U41</f>
        <v>0</v>
      </c>
      <c r="V39" s="312">
        <f t="shared" ref="V39" si="103">V40+V41</f>
        <v>0</v>
      </c>
      <c r="W39" s="313">
        <f t="shared" ref="W39" si="104">W40+W41</f>
        <v>120</v>
      </c>
      <c r="X39" s="313">
        <f t="shared" ref="X39" si="105">X40+X41</f>
        <v>0</v>
      </c>
      <c r="Y39" s="313">
        <f t="shared" ref="Y39" si="106">Y40+Y41</f>
        <v>0</v>
      </c>
      <c r="Z39" s="312">
        <f t="shared" ref="Z39" si="107">Z40+Z41</f>
        <v>60</v>
      </c>
      <c r="AA39" s="312">
        <f t="shared" ref="AA39" si="108">AA40+AA41</f>
        <v>0</v>
      </c>
      <c r="AB39" s="312">
        <f t="shared" ref="AB39" si="109">AB40+AB41</f>
        <v>0</v>
      </c>
      <c r="AC39" s="312">
        <f t="shared" ref="AC39" si="110">AC40+AC41</f>
        <v>0</v>
      </c>
      <c r="AD39" s="312">
        <f t="shared" ref="AD39" si="111">AD40+AD41</f>
        <v>0</v>
      </c>
      <c r="AE39" s="313">
        <f t="shared" ref="AE39" si="112">AE40+AE41</f>
        <v>0</v>
      </c>
      <c r="AF39" s="313">
        <f t="shared" ref="AF39" si="113">AF40+AF41</f>
        <v>0</v>
      </c>
      <c r="AG39" s="313">
        <f t="shared" ref="AG39" si="114">AG40+AG41</f>
        <v>0</v>
      </c>
      <c r="AH39" s="313">
        <f t="shared" ref="AH39" si="115">AH40+AH41</f>
        <v>0</v>
      </c>
      <c r="AI39" s="313">
        <f t="shared" ref="AI39" si="116">AI40+AI41</f>
        <v>0</v>
      </c>
      <c r="AJ39" s="312">
        <f t="shared" ref="AJ39" si="117">AJ40+AJ41</f>
        <v>0</v>
      </c>
      <c r="AK39" s="312">
        <f t="shared" ref="AK39" si="118">AK40+AK41</f>
        <v>0</v>
      </c>
      <c r="AL39" s="312">
        <f t="shared" ref="AL39" si="119">AL40+AL41</f>
        <v>0</v>
      </c>
      <c r="AM39" s="312">
        <f t="shared" ref="AM39" si="120">AM40+AM41</f>
        <v>0</v>
      </c>
      <c r="AN39" s="312">
        <f t="shared" ref="AN39" si="121">AN40+AN41</f>
        <v>0</v>
      </c>
      <c r="AO39" s="313">
        <f>AO40+AO41</f>
        <v>60</v>
      </c>
      <c r="AP39" s="313"/>
      <c r="AQ39" s="313"/>
      <c r="AR39" s="313">
        <f t="shared" ref="AR39" si="122">AR40+AR41</f>
        <v>0</v>
      </c>
      <c r="AS39" s="313">
        <f t="shared" ref="AS39" si="123">AS40+AS41</f>
        <v>0</v>
      </c>
      <c r="AT39" s="312">
        <f t="shared" ref="AT39" si="124">AT40+AT41</f>
        <v>0</v>
      </c>
      <c r="AU39" s="312">
        <f t="shared" ref="AU39" si="125">AU40+AU41</f>
        <v>0</v>
      </c>
      <c r="AV39" s="312">
        <f t="shared" ref="AV39" si="126">AV40+AV41</f>
        <v>0</v>
      </c>
      <c r="AW39" s="312">
        <f t="shared" ref="AW39" si="127">AW40+AW41</f>
        <v>0</v>
      </c>
      <c r="AX39" s="312">
        <f t="shared" ref="AX39" si="128">AX40+AX41</f>
        <v>0</v>
      </c>
      <c r="AY39" s="313">
        <f t="shared" ref="AY39" si="129">AY40+AY41</f>
        <v>60</v>
      </c>
      <c r="AZ39" s="313">
        <f t="shared" ref="AZ39" si="130">AZ40+AZ41</f>
        <v>0</v>
      </c>
      <c r="BA39" s="313">
        <f t="shared" ref="BA39" si="131">BA40+BA41</f>
        <v>0</v>
      </c>
      <c r="BB39" s="487"/>
      <c r="BC39" s="361"/>
    </row>
    <row r="40" spans="1:55" ht="41.25" customHeight="1" x14ac:dyDescent="0.25">
      <c r="A40" s="475"/>
      <c r="B40" s="475"/>
      <c r="C40" s="475"/>
      <c r="D40" s="268" t="s">
        <v>2</v>
      </c>
      <c r="E40" s="338">
        <f t="shared" si="86"/>
        <v>222</v>
      </c>
      <c r="F40" s="338">
        <f t="shared" si="87"/>
        <v>0</v>
      </c>
      <c r="G40" s="311">
        <f t="shared" si="88"/>
        <v>0</v>
      </c>
      <c r="H40" s="312"/>
      <c r="I40" s="312"/>
      <c r="J40" s="312"/>
      <c r="K40" s="313"/>
      <c r="L40" s="313"/>
      <c r="M40" s="313"/>
      <c r="N40" s="312"/>
      <c r="O40" s="312"/>
      <c r="P40" s="312"/>
      <c r="Q40" s="313"/>
      <c r="R40" s="313"/>
      <c r="S40" s="313"/>
      <c r="T40" s="312"/>
      <c r="U40" s="312"/>
      <c r="V40" s="312"/>
      <c r="W40" s="313">
        <v>88.8</v>
      </c>
      <c r="X40" s="313"/>
      <c r="Y40" s="313"/>
      <c r="Z40" s="312">
        <v>44.4</v>
      </c>
      <c r="AA40" s="312"/>
      <c r="AB40" s="312"/>
      <c r="AC40" s="312"/>
      <c r="AD40" s="312"/>
      <c r="AE40" s="313"/>
      <c r="AF40" s="313"/>
      <c r="AG40" s="313"/>
      <c r="AH40" s="313"/>
      <c r="AI40" s="313"/>
      <c r="AJ40" s="312"/>
      <c r="AK40" s="312"/>
      <c r="AL40" s="312"/>
      <c r="AM40" s="312"/>
      <c r="AN40" s="312"/>
      <c r="AO40" s="313">
        <v>44.4</v>
      </c>
      <c r="AP40" s="313"/>
      <c r="AQ40" s="313"/>
      <c r="AR40" s="313"/>
      <c r="AS40" s="313"/>
      <c r="AT40" s="312"/>
      <c r="AU40" s="312"/>
      <c r="AV40" s="312"/>
      <c r="AW40" s="312"/>
      <c r="AX40" s="312"/>
      <c r="AY40" s="313">
        <v>44.4</v>
      </c>
      <c r="AZ40" s="313"/>
      <c r="BA40" s="313"/>
      <c r="BB40" s="488"/>
      <c r="BC40" s="361"/>
    </row>
    <row r="41" spans="1:55" ht="30" customHeight="1" x14ac:dyDescent="0.25">
      <c r="A41" s="475"/>
      <c r="B41" s="475"/>
      <c r="C41" s="475"/>
      <c r="D41" s="268" t="s">
        <v>43</v>
      </c>
      <c r="E41" s="338">
        <f t="shared" si="86"/>
        <v>78</v>
      </c>
      <c r="F41" s="338">
        <f t="shared" si="87"/>
        <v>0</v>
      </c>
      <c r="G41" s="311">
        <f t="shared" si="88"/>
        <v>0</v>
      </c>
      <c r="H41" s="312"/>
      <c r="I41" s="312"/>
      <c r="J41" s="312"/>
      <c r="K41" s="313"/>
      <c r="L41" s="313"/>
      <c r="M41" s="313"/>
      <c r="N41" s="312"/>
      <c r="O41" s="312"/>
      <c r="P41" s="312"/>
      <c r="Q41" s="313"/>
      <c r="R41" s="313"/>
      <c r="S41" s="313"/>
      <c r="T41" s="312"/>
      <c r="U41" s="312"/>
      <c r="V41" s="312"/>
      <c r="W41" s="313">
        <v>31.2</v>
      </c>
      <c r="X41" s="313"/>
      <c r="Y41" s="313"/>
      <c r="Z41" s="312">
        <v>15.6</v>
      </c>
      <c r="AA41" s="312"/>
      <c r="AB41" s="312"/>
      <c r="AC41" s="312"/>
      <c r="AD41" s="312"/>
      <c r="AE41" s="313"/>
      <c r="AF41" s="313"/>
      <c r="AG41" s="313"/>
      <c r="AH41" s="313"/>
      <c r="AI41" s="313"/>
      <c r="AJ41" s="312"/>
      <c r="AK41" s="312"/>
      <c r="AL41" s="312"/>
      <c r="AM41" s="312"/>
      <c r="AN41" s="312"/>
      <c r="AO41" s="313">
        <v>15.6</v>
      </c>
      <c r="AP41" s="313"/>
      <c r="AQ41" s="313"/>
      <c r="AR41" s="313"/>
      <c r="AS41" s="313"/>
      <c r="AT41" s="312"/>
      <c r="AU41" s="312"/>
      <c r="AV41" s="312"/>
      <c r="AW41" s="312"/>
      <c r="AX41" s="312"/>
      <c r="AY41" s="313">
        <v>15.6</v>
      </c>
      <c r="AZ41" s="313"/>
      <c r="BA41" s="313"/>
      <c r="BB41" s="488"/>
      <c r="BC41" s="361"/>
    </row>
    <row r="42" spans="1:55" ht="27" customHeight="1" x14ac:dyDescent="0.25">
      <c r="A42" s="475" t="s">
        <v>309</v>
      </c>
      <c r="B42" s="475" t="s">
        <v>290</v>
      </c>
      <c r="C42" s="475"/>
      <c r="D42" s="139" t="s">
        <v>41</v>
      </c>
      <c r="E42" s="338">
        <f t="shared" si="86"/>
        <v>80</v>
      </c>
      <c r="F42" s="338">
        <f t="shared" si="87"/>
        <v>0</v>
      </c>
      <c r="G42" s="311">
        <f t="shared" si="88"/>
        <v>0</v>
      </c>
      <c r="H42" s="312">
        <f t="shared" ref="H42" si="132">H43+H44</f>
        <v>0</v>
      </c>
      <c r="I42" s="312">
        <f t="shared" ref="I42" si="133">I43+I44</f>
        <v>0</v>
      </c>
      <c r="J42" s="312">
        <f t="shared" ref="J42" si="134">J43+J44</f>
        <v>0</v>
      </c>
      <c r="K42" s="313">
        <f t="shared" ref="K42" si="135">K43+K44</f>
        <v>0</v>
      </c>
      <c r="L42" s="313">
        <f t="shared" ref="L42" si="136">L43+L44</f>
        <v>0</v>
      </c>
      <c r="M42" s="313">
        <f t="shared" ref="M42" si="137">M43+M44</f>
        <v>0</v>
      </c>
      <c r="N42" s="312">
        <f t="shared" ref="N42" si="138">N43+N44</f>
        <v>0</v>
      </c>
      <c r="O42" s="312">
        <f t="shared" ref="O42" si="139">O43+O44</f>
        <v>0</v>
      </c>
      <c r="P42" s="312">
        <f t="shared" ref="P42" si="140">P43+P44</f>
        <v>0</v>
      </c>
      <c r="Q42" s="313">
        <f t="shared" ref="Q42" si="141">Q43+Q44</f>
        <v>0</v>
      </c>
      <c r="R42" s="313">
        <f t="shared" ref="R42" si="142">R43+R44</f>
        <v>0</v>
      </c>
      <c r="S42" s="313">
        <f t="shared" ref="S42" si="143">S43+S44</f>
        <v>0</v>
      </c>
      <c r="T42" s="312">
        <f t="shared" ref="T42" si="144">T43+T44</f>
        <v>0</v>
      </c>
      <c r="U42" s="312">
        <f t="shared" ref="U42" si="145">U43+U44</f>
        <v>0</v>
      </c>
      <c r="V42" s="312">
        <f t="shared" ref="V42" si="146">V43+V44</f>
        <v>0</v>
      </c>
      <c r="W42" s="313">
        <f t="shared" ref="W42" si="147">W43+W44</f>
        <v>20</v>
      </c>
      <c r="X42" s="313">
        <f t="shared" ref="X42" si="148">X43+X44</f>
        <v>0</v>
      </c>
      <c r="Y42" s="313">
        <f t="shared" ref="Y42" si="149">Y43+Y44</f>
        <v>0</v>
      </c>
      <c r="Z42" s="312">
        <f t="shared" ref="Z42" si="150">Z43+Z44</f>
        <v>20</v>
      </c>
      <c r="AA42" s="312">
        <f t="shared" ref="AA42" si="151">AA43+AA44</f>
        <v>0</v>
      </c>
      <c r="AB42" s="312">
        <f t="shared" ref="AB42" si="152">AB43+AB44</f>
        <v>0</v>
      </c>
      <c r="AC42" s="312">
        <f t="shared" ref="AC42" si="153">AC43+AC44</f>
        <v>0</v>
      </c>
      <c r="AD42" s="312">
        <f t="shared" ref="AD42" si="154">AD43+AD44</f>
        <v>0</v>
      </c>
      <c r="AE42" s="313">
        <f t="shared" ref="AE42" si="155">AE43+AE44</f>
        <v>0</v>
      </c>
      <c r="AF42" s="313">
        <f t="shared" ref="AF42" si="156">AF43+AF44</f>
        <v>0</v>
      </c>
      <c r="AG42" s="313">
        <f t="shared" ref="AG42" si="157">AG43+AG44</f>
        <v>0</v>
      </c>
      <c r="AH42" s="313">
        <f t="shared" ref="AH42" si="158">AH43+AH44</f>
        <v>0</v>
      </c>
      <c r="AI42" s="313">
        <f t="shared" ref="AI42" si="159">AI43+AI44</f>
        <v>0</v>
      </c>
      <c r="AJ42" s="312">
        <f t="shared" ref="AJ42" si="160">AJ43+AJ44</f>
        <v>0</v>
      </c>
      <c r="AK42" s="312">
        <f t="shared" ref="AK42" si="161">AK43+AK44</f>
        <v>0</v>
      </c>
      <c r="AL42" s="312">
        <f t="shared" ref="AL42" si="162">AL43+AL44</f>
        <v>0</v>
      </c>
      <c r="AM42" s="312">
        <f t="shared" ref="AM42" si="163">AM43+AM44</f>
        <v>0</v>
      </c>
      <c r="AN42" s="312">
        <f t="shared" ref="AN42" si="164">AN43+AN44</f>
        <v>0</v>
      </c>
      <c r="AO42" s="313">
        <f>AO43+AO44</f>
        <v>20</v>
      </c>
      <c r="AP42" s="313"/>
      <c r="AQ42" s="313"/>
      <c r="AR42" s="313">
        <f t="shared" ref="AR42" si="165">AR43+AR44</f>
        <v>0</v>
      </c>
      <c r="AS42" s="313">
        <f t="shared" ref="AS42" si="166">AS43+AS44</f>
        <v>0</v>
      </c>
      <c r="AT42" s="312">
        <f t="shared" ref="AT42" si="167">AT43+AT44</f>
        <v>0</v>
      </c>
      <c r="AU42" s="312">
        <f t="shared" ref="AU42" si="168">AU43+AU44</f>
        <v>0</v>
      </c>
      <c r="AV42" s="312">
        <f t="shared" ref="AV42" si="169">AV43+AV44</f>
        <v>0</v>
      </c>
      <c r="AW42" s="312">
        <f t="shared" ref="AW42" si="170">AW43+AW44</f>
        <v>0</v>
      </c>
      <c r="AX42" s="312">
        <f t="shared" ref="AX42" si="171">AX43+AX44</f>
        <v>0</v>
      </c>
      <c r="AY42" s="313">
        <f t="shared" ref="AY42" si="172">AY43+AY44</f>
        <v>20</v>
      </c>
      <c r="AZ42" s="313">
        <f t="shared" ref="AZ42" si="173">AZ43+AZ44</f>
        <v>0</v>
      </c>
      <c r="BA42" s="313">
        <f t="shared" ref="BA42" si="174">BA43+BA44</f>
        <v>0</v>
      </c>
      <c r="BB42" s="487"/>
      <c r="BC42" s="361"/>
    </row>
    <row r="43" spans="1:55" ht="39.75" customHeight="1" x14ac:dyDescent="0.25">
      <c r="A43" s="475"/>
      <c r="B43" s="475"/>
      <c r="C43" s="475"/>
      <c r="D43" s="268" t="s">
        <v>2</v>
      </c>
      <c r="E43" s="338">
        <f t="shared" si="86"/>
        <v>59.2</v>
      </c>
      <c r="F43" s="338">
        <f t="shared" si="87"/>
        <v>0</v>
      </c>
      <c r="G43" s="311">
        <f t="shared" si="88"/>
        <v>0</v>
      </c>
      <c r="H43" s="312"/>
      <c r="I43" s="312"/>
      <c r="J43" s="312"/>
      <c r="K43" s="313"/>
      <c r="L43" s="313"/>
      <c r="M43" s="313"/>
      <c r="N43" s="312"/>
      <c r="O43" s="312"/>
      <c r="P43" s="312"/>
      <c r="Q43" s="313"/>
      <c r="R43" s="313"/>
      <c r="S43" s="313"/>
      <c r="T43" s="312"/>
      <c r="U43" s="312"/>
      <c r="V43" s="312"/>
      <c r="W43" s="313">
        <v>14.8</v>
      </c>
      <c r="X43" s="313"/>
      <c r="Y43" s="313"/>
      <c r="Z43" s="312">
        <v>14.8</v>
      </c>
      <c r="AA43" s="312"/>
      <c r="AB43" s="312"/>
      <c r="AC43" s="312"/>
      <c r="AD43" s="312"/>
      <c r="AE43" s="313"/>
      <c r="AF43" s="313"/>
      <c r="AG43" s="313"/>
      <c r="AH43" s="313"/>
      <c r="AI43" s="313"/>
      <c r="AJ43" s="312"/>
      <c r="AK43" s="312"/>
      <c r="AL43" s="312"/>
      <c r="AM43" s="312"/>
      <c r="AN43" s="312"/>
      <c r="AO43" s="313">
        <v>14.8</v>
      </c>
      <c r="AP43" s="313"/>
      <c r="AQ43" s="313"/>
      <c r="AR43" s="313"/>
      <c r="AS43" s="313"/>
      <c r="AT43" s="312"/>
      <c r="AU43" s="312"/>
      <c r="AV43" s="312"/>
      <c r="AW43" s="312"/>
      <c r="AX43" s="312"/>
      <c r="AY43" s="313">
        <v>14.8</v>
      </c>
      <c r="AZ43" s="313"/>
      <c r="BA43" s="313"/>
      <c r="BB43" s="488"/>
      <c r="BC43" s="361"/>
    </row>
    <row r="44" spans="1:55" ht="27.75" customHeight="1" x14ac:dyDescent="0.25">
      <c r="A44" s="475"/>
      <c r="B44" s="475"/>
      <c r="C44" s="475"/>
      <c r="D44" s="268" t="s">
        <v>43</v>
      </c>
      <c r="E44" s="338">
        <f t="shared" si="86"/>
        <v>20.8</v>
      </c>
      <c r="F44" s="338">
        <f t="shared" si="87"/>
        <v>0</v>
      </c>
      <c r="G44" s="311">
        <f t="shared" si="88"/>
        <v>0</v>
      </c>
      <c r="H44" s="312"/>
      <c r="I44" s="312"/>
      <c r="J44" s="312"/>
      <c r="K44" s="313"/>
      <c r="L44" s="313"/>
      <c r="M44" s="313"/>
      <c r="N44" s="312"/>
      <c r="O44" s="312"/>
      <c r="P44" s="312"/>
      <c r="Q44" s="313"/>
      <c r="R44" s="313"/>
      <c r="S44" s="313"/>
      <c r="T44" s="312"/>
      <c r="U44" s="312"/>
      <c r="V44" s="312"/>
      <c r="W44" s="313">
        <v>5.2</v>
      </c>
      <c r="X44" s="313"/>
      <c r="Y44" s="313"/>
      <c r="Z44" s="312">
        <v>5.2</v>
      </c>
      <c r="AA44" s="312"/>
      <c r="AB44" s="312"/>
      <c r="AC44" s="312"/>
      <c r="AD44" s="312"/>
      <c r="AE44" s="313"/>
      <c r="AF44" s="313"/>
      <c r="AG44" s="313"/>
      <c r="AH44" s="313"/>
      <c r="AI44" s="313"/>
      <c r="AJ44" s="312"/>
      <c r="AK44" s="312"/>
      <c r="AL44" s="312"/>
      <c r="AM44" s="312"/>
      <c r="AN44" s="312"/>
      <c r="AO44" s="313">
        <v>5.2</v>
      </c>
      <c r="AP44" s="313"/>
      <c r="AQ44" s="313"/>
      <c r="AR44" s="313"/>
      <c r="AS44" s="313"/>
      <c r="AT44" s="312"/>
      <c r="AU44" s="312"/>
      <c r="AV44" s="312"/>
      <c r="AW44" s="312"/>
      <c r="AX44" s="312"/>
      <c r="AY44" s="313">
        <v>5.2</v>
      </c>
      <c r="AZ44" s="313"/>
      <c r="BA44" s="313"/>
      <c r="BB44" s="488"/>
      <c r="BC44" s="361"/>
    </row>
    <row r="45" spans="1:55" ht="25.5" customHeight="1" x14ac:dyDescent="0.25">
      <c r="A45" s="475" t="s">
        <v>313</v>
      </c>
      <c r="B45" s="475" t="s">
        <v>291</v>
      </c>
      <c r="C45" s="475"/>
      <c r="D45" s="139" t="s">
        <v>41</v>
      </c>
      <c r="E45" s="338">
        <f>H45+K45+N45+Q45+T45+W45+Z45+AE45+AJ45+AO45+AT45+AY45</f>
        <v>50</v>
      </c>
      <c r="F45" s="338">
        <f t="shared" si="87"/>
        <v>0</v>
      </c>
      <c r="G45" s="311">
        <f t="shared" si="88"/>
        <v>0</v>
      </c>
      <c r="H45" s="312">
        <f t="shared" ref="H45" si="175">H46+H47</f>
        <v>0</v>
      </c>
      <c r="I45" s="312">
        <f t="shared" ref="I45" si="176">I46+I47</f>
        <v>0</v>
      </c>
      <c r="J45" s="312">
        <f t="shared" ref="J45" si="177">J46+J47</f>
        <v>0</v>
      </c>
      <c r="K45" s="313">
        <f t="shared" ref="K45" si="178">K46+K47</f>
        <v>0</v>
      </c>
      <c r="L45" s="313">
        <f t="shared" ref="L45" si="179">L46+L47</f>
        <v>0</v>
      </c>
      <c r="M45" s="313">
        <f t="shared" ref="M45" si="180">M46+M47</f>
        <v>0</v>
      </c>
      <c r="N45" s="312">
        <f t="shared" ref="N45" si="181">N46+N47</f>
        <v>0</v>
      </c>
      <c r="O45" s="312">
        <f t="shared" ref="O45" si="182">O46+O47</f>
        <v>0</v>
      </c>
      <c r="P45" s="312">
        <f t="shared" ref="P45" si="183">P46+P47</f>
        <v>0</v>
      </c>
      <c r="Q45" s="313">
        <f t="shared" ref="Q45" si="184">Q46+Q47</f>
        <v>0</v>
      </c>
      <c r="R45" s="313">
        <f t="shared" ref="R45" si="185">R46+R47</f>
        <v>0</v>
      </c>
      <c r="S45" s="313">
        <f t="shared" ref="S45" si="186">S46+S47</f>
        <v>0</v>
      </c>
      <c r="T45" s="312">
        <f t="shared" ref="T45" si="187">T46+T47</f>
        <v>0</v>
      </c>
      <c r="U45" s="312">
        <f t="shared" ref="U45" si="188">U46+U47</f>
        <v>0</v>
      </c>
      <c r="V45" s="312">
        <f t="shared" ref="V45" si="189">V46+V47</f>
        <v>0</v>
      </c>
      <c r="W45" s="313">
        <f t="shared" ref="W45" si="190">W46+W47</f>
        <v>12.5</v>
      </c>
      <c r="X45" s="313">
        <f t="shared" ref="X45" si="191">X46+X47</f>
        <v>0</v>
      </c>
      <c r="Y45" s="313">
        <f t="shared" ref="Y45" si="192">Y46+Y47</f>
        <v>0</v>
      </c>
      <c r="Z45" s="312">
        <f t="shared" ref="Z45" si="193">Z46+Z47</f>
        <v>12.5</v>
      </c>
      <c r="AA45" s="312">
        <f t="shared" ref="AA45" si="194">AA46+AA47</f>
        <v>0</v>
      </c>
      <c r="AB45" s="312">
        <f t="shared" ref="AB45" si="195">AB46+AB47</f>
        <v>0</v>
      </c>
      <c r="AC45" s="312">
        <f t="shared" ref="AC45" si="196">AC46+AC47</f>
        <v>0</v>
      </c>
      <c r="AD45" s="312">
        <f t="shared" ref="AD45" si="197">AD46+AD47</f>
        <v>0</v>
      </c>
      <c r="AE45" s="313">
        <f t="shared" ref="AE45" si="198">AE46+AE47</f>
        <v>0</v>
      </c>
      <c r="AF45" s="313">
        <f t="shared" ref="AF45" si="199">AF46+AF47</f>
        <v>0</v>
      </c>
      <c r="AG45" s="313">
        <f t="shared" ref="AG45" si="200">AG46+AG47</f>
        <v>0</v>
      </c>
      <c r="AH45" s="313">
        <f t="shared" ref="AH45" si="201">AH46+AH47</f>
        <v>0</v>
      </c>
      <c r="AI45" s="313">
        <f t="shared" ref="AI45" si="202">AI46+AI47</f>
        <v>0</v>
      </c>
      <c r="AJ45" s="312">
        <f t="shared" ref="AJ45" si="203">AJ46+AJ47</f>
        <v>0</v>
      </c>
      <c r="AK45" s="312">
        <f t="shared" ref="AK45" si="204">AK46+AK47</f>
        <v>0</v>
      </c>
      <c r="AL45" s="312">
        <f t="shared" ref="AL45" si="205">AL46+AL47</f>
        <v>0</v>
      </c>
      <c r="AM45" s="312">
        <f t="shared" ref="AM45" si="206">AM46+AM47</f>
        <v>0</v>
      </c>
      <c r="AN45" s="312">
        <f t="shared" ref="AN45:AO45" si="207">AN46+AN47</f>
        <v>0</v>
      </c>
      <c r="AO45" s="313">
        <f t="shared" si="207"/>
        <v>12.5</v>
      </c>
      <c r="AP45" s="313"/>
      <c r="AQ45" s="313"/>
      <c r="AR45" s="313">
        <f t="shared" ref="AR45" si="208">AR46+AR47</f>
        <v>0</v>
      </c>
      <c r="AS45" s="313">
        <f t="shared" ref="AS45" si="209">AS46+AS47</f>
        <v>0</v>
      </c>
      <c r="AT45" s="312">
        <f t="shared" ref="AT45" si="210">AT46+AT47</f>
        <v>0</v>
      </c>
      <c r="AU45" s="312">
        <f t="shared" ref="AU45" si="211">AU46+AU47</f>
        <v>0</v>
      </c>
      <c r="AV45" s="312">
        <f t="shared" ref="AV45" si="212">AV46+AV47</f>
        <v>0</v>
      </c>
      <c r="AW45" s="312">
        <f t="shared" ref="AW45" si="213">AW46+AW47</f>
        <v>0</v>
      </c>
      <c r="AX45" s="312">
        <f t="shared" ref="AX45:AY45" si="214">AX46+AX47</f>
        <v>0</v>
      </c>
      <c r="AY45" s="313">
        <f t="shared" si="214"/>
        <v>12.5</v>
      </c>
      <c r="AZ45" s="313">
        <f t="shared" ref="AZ45" si="215">AZ46+AZ47</f>
        <v>0</v>
      </c>
      <c r="BA45" s="313">
        <f t="shared" ref="BA45" si="216">BA46+BA47</f>
        <v>0</v>
      </c>
      <c r="BB45" s="487"/>
      <c r="BC45" s="361"/>
    </row>
    <row r="46" spans="1:55" ht="39.75" customHeight="1" x14ac:dyDescent="0.25">
      <c r="A46" s="475"/>
      <c r="B46" s="475"/>
      <c r="C46" s="475"/>
      <c r="D46" s="268" t="s">
        <v>2</v>
      </c>
      <c r="E46" s="338">
        <f>H46+K46+N46+Q46+T46+W46+Z46+AE46+AJ46+AO46+AT46+AY46</f>
        <v>37</v>
      </c>
      <c r="F46" s="338">
        <f t="shared" si="87"/>
        <v>0</v>
      </c>
      <c r="G46" s="311">
        <f t="shared" si="88"/>
        <v>0</v>
      </c>
      <c r="H46" s="312"/>
      <c r="I46" s="312"/>
      <c r="J46" s="312"/>
      <c r="K46" s="313"/>
      <c r="L46" s="313"/>
      <c r="M46" s="313"/>
      <c r="N46" s="312"/>
      <c r="O46" s="312"/>
      <c r="P46" s="312"/>
      <c r="Q46" s="313"/>
      <c r="R46" s="313"/>
      <c r="S46" s="313"/>
      <c r="T46" s="312"/>
      <c r="U46" s="312"/>
      <c r="V46" s="312"/>
      <c r="W46" s="313">
        <v>9.25</v>
      </c>
      <c r="X46" s="313"/>
      <c r="Y46" s="313"/>
      <c r="Z46" s="312">
        <v>9.25</v>
      </c>
      <c r="AA46" s="312"/>
      <c r="AB46" s="312"/>
      <c r="AC46" s="312"/>
      <c r="AD46" s="312"/>
      <c r="AE46" s="313"/>
      <c r="AF46" s="313"/>
      <c r="AG46" s="313"/>
      <c r="AH46" s="313"/>
      <c r="AI46" s="313"/>
      <c r="AJ46" s="312"/>
      <c r="AK46" s="312"/>
      <c r="AL46" s="312"/>
      <c r="AM46" s="312"/>
      <c r="AN46" s="312"/>
      <c r="AO46" s="313">
        <v>9.25</v>
      </c>
      <c r="AP46" s="313"/>
      <c r="AQ46" s="313"/>
      <c r="AR46" s="313"/>
      <c r="AS46" s="313"/>
      <c r="AT46" s="312"/>
      <c r="AU46" s="312"/>
      <c r="AV46" s="312"/>
      <c r="AW46" s="312"/>
      <c r="AX46" s="312"/>
      <c r="AY46" s="313">
        <v>9.25</v>
      </c>
      <c r="AZ46" s="313"/>
      <c r="BA46" s="313"/>
      <c r="BB46" s="488"/>
      <c r="BC46" s="361"/>
    </row>
    <row r="47" spans="1:55" ht="28.5" customHeight="1" x14ac:dyDescent="0.25">
      <c r="A47" s="475"/>
      <c r="B47" s="475"/>
      <c r="C47" s="475"/>
      <c r="D47" s="268" t="s">
        <v>43</v>
      </c>
      <c r="E47" s="338">
        <f>H47+K47+N47+Q47+T47+W47+Z47+AE47+AJ47+AO47+AT47+AY47</f>
        <v>13</v>
      </c>
      <c r="F47" s="338">
        <f t="shared" si="87"/>
        <v>0</v>
      </c>
      <c r="G47" s="311">
        <f t="shared" si="88"/>
        <v>0</v>
      </c>
      <c r="H47" s="312"/>
      <c r="I47" s="312"/>
      <c r="J47" s="312"/>
      <c r="K47" s="313"/>
      <c r="L47" s="313"/>
      <c r="M47" s="313"/>
      <c r="N47" s="312"/>
      <c r="O47" s="312"/>
      <c r="P47" s="312"/>
      <c r="Q47" s="313"/>
      <c r="R47" s="313"/>
      <c r="S47" s="313"/>
      <c r="T47" s="312"/>
      <c r="U47" s="312"/>
      <c r="V47" s="312"/>
      <c r="W47" s="313">
        <v>3.25</v>
      </c>
      <c r="X47" s="313"/>
      <c r="Y47" s="313"/>
      <c r="Z47" s="312">
        <v>3.25</v>
      </c>
      <c r="AA47" s="312"/>
      <c r="AB47" s="312"/>
      <c r="AC47" s="312"/>
      <c r="AD47" s="312"/>
      <c r="AE47" s="313"/>
      <c r="AF47" s="313"/>
      <c r="AG47" s="313"/>
      <c r="AH47" s="313"/>
      <c r="AI47" s="313"/>
      <c r="AJ47" s="312"/>
      <c r="AK47" s="312"/>
      <c r="AL47" s="312"/>
      <c r="AM47" s="312"/>
      <c r="AN47" s="312"/>
      <c r="AO47" s="313">
        <v>3.25</v>
      </c>
      <c r="AP47" s="313"/>
      <c r="AQ47" s="313"/>
      <c r="AR47" s="313"/>
      <c r="AS47" s="313"/>
      <c r="AT47" s="312"/>
      <c r="AU47" s="312"/>
      <c r="AV47" s="312"/>
      <c r="AW47" s="312"/>
      <c r="AX47" s="312"/>
      <c r="AY47" s="313">
        <v>3.25</v>
      </c>
      <c r="AZ47" s="313"/>
      <c r="BA47" s="313"/>
      <c r="BB47" s="488"/>
      <c r="BC47" s="361"/>
    </row>
    <row r="48" spans="1:55" ht="24.75" customHeight="1" x14ac:dyDescent="0.25">
      <c r="A48" s="475" t="s">
        <v>314</v>
      </c>
      <c r="B48" s="475" t="s">
        <v>292</v>
      </c>
      <c r="C48" s="475"/>
      <c r="D48" s="139" t="s">
        <v>41</v>
      </c>
      <c r="E48" s="338">
        <f t="shared" si="86"/>
        <v>1020.495</v>
      </c>
      <c r="F48" s="338">
        <f t="shared" si="87"/>
        <v>0</v>
      </c>
      <c r="G48" s="311">
        <f t="shared" si="88"/>
        <v>0</v>
      </c>
      <c r="H48" s="312">
        <f t="shared" ref="H48" si="217">H49+H50</f>
        <v>0</v>
      </c>
      <c r="I48" s="312">
        <f t="shared" ref="I48" si="218">I49+I50</f>
        <v>0</v>
      </c>
      <c r="J48" s="312">
        <f t="shared" ref="J48" si="219">J49+J50</f>
        <v>0</v>
      </c>
      <c r="K48" s="313">
        <f t="shared" ref="K48" si="220">K49+K50</f>
        <v>0</v>
      </c>
      <c r="L48" s="313">
        <f t="shared" ref="L48" si="221">L49+L50</f>
        <v>0</v>
      </c>
      <c r="M48" s="313">
        <f t="shared" ref="M48" si="222">M49+M50</f>
        <v>0</v>
      </c>
      <c r="N48" s="312">
        <f t="shared" ref="N48" si="223">N49+N50</f>
        <v>0</v>
      </c>
      <c r="O48" s="312">
        <f t="shared" ref="O48" si="224">O49+O50</f>
        <v>0</v>
      </c>
      <c r="P48" s="312">
        <f t="shared" ref="P48" si="225">P49+P50</f>
        <v>0</v>
      </c>
      <c r="Q48" s="313">
        <f t="shared" ref="Q48" si="226">Q49+Q50</f>
        <v>0</v>
      </c>
      <c r="R48" s="313">
        <f t="shared" ref="R48" si="227">R49+R50</f>
        <v>0</v>
      </c>
      <c r="S48" s="313">
        <f t="shared" ref="S48" si="228">S49+S50</f>
        <v>0</v>
      </c>
      <c r="T48" s="312">
        <f t="shared" ref="T48" si="229">T49+T50</f>
        <v>0</v>
      </c>
      <c r="U48" s="312">
        <f t="shared" ref="U48" si="230">U49+U50</f>
        <v>0</v>
      </c>
      <c r="V48" s="312">
        <f t="shared" ref="V48" si="231">V49+V50</f>
        <v>0</v>
      </c>
      <c r="W48" s="313">
        <f t="shared" ref="W48" si="232">W49+W50</f>
        <v>255.12</v>
      </c>
      <c r="X48" s="313">
        <f t="shared" ref="X48" si="233">X49+X50</f>
        <v>0</v>
      </c>
      <c r="Y48" s="313">
        <f t="shared" ref="Y48" si="234">Y49+Y50</f>
        <v>0</v>
      </c>
      <c r="Z48" s="312">
        <f t="shared" ref="Z48" si="235">Z49+Z50</f>
        <v>255.125</v>
      </c>
      <c r="AA48" s="312">
        <f t="shared" ref="AA48" si="236">AA49+AA50</f>
        <v>0</v>
      </c>
      <c r="AB48" s="312">
        <f t="shared" ref="AB48" si="237">AB49+AB50</f>
        <v>0</v>
      </c>
      <c r="AC48" s="312">
        <f t="shared" ref="AC48" si="238">AC49+AC50</f>
        <v>0</v>
      </c>
      <c r="AD48" s="312">
        <f t="shared" ref="AD48" si="239">AD49+AD50</f>
        <v>0</v>
      </c>
      <c r="AE48" s="313">
        <f t="shared" ref="AE48" si="240">AE49+AE50</f>
        <v>0</v>
      </c>
      <c r="AF48" s="313">
        <f t="shared" ref="AF48" si="241">AF49+AF50</f>
        <v>0</v>
      </c>
      <c r="AG48" s="313">
        <f t="shared" ref="AG48" si="242">AG49+AG50</f>
        <v>0</v>
      </c>
      <c r="AH48" s="313">
        <f t="shared" ref="AH48" si="243">AH49+AH50</f>
        <v>0</v>
      </c>
      <c r="AI48" s="313">
        <f t="shared" ref="AI48" si="244">AI49+AI50</f>
        <v>0</v>
      </c>
      <c r="AJ48" s="312">
        <f t="shared" ref="AJ48" si="245">AJ49+AJ50</f>
        <v>0</v>
      </c>
      <c r="AK48" s="312">
        <f t="shared" ref="AK48" si="246">AK49+AK50</f>
        <v>0</v>
      </c>
      <c r="AL48" s="312">
        <f t="shared" ref="AL48" si="247">AL49+AL50</f>
        <v>0</v>
      </c>
      <c r="AM48" s="312">
        <f t="shared" ref="AM48" si="248">AM49+AM50</f>
        <v>0</v>
      </c>
      <c r="AN48" s="312">
        <f t="shared" ref="AN48" si="249">AN49+AN50</f>
        <v>0</v>
      </c>
      <c r="AO48" s="313">
        <f>AO49+AO50</f>
        <v>255.125</v>
      </c>
      <c r="AP48" s="313"/>
      <c r="AQ48" s="313"/>
      <c r="AR48" s="313">
        <f t="shared" ref="AR48" si="250">AR49+AR50</f>
        <v>0</v>
      </c>
      <c r="AS48" s="313">
        <f t="shared" ref="AS48" si="251">AS49+AS50</f>
        <v>0</v>
      </c>
      <c r="AT48" s="312">
        <f t="shared" ref="AT48" si="252">AT49+AT50</f>
        <v>0</v>
      </c>
      <c r="AU48" s="312">
        <f t="shared" ref="AU48" si="253">AU49+AU50</f>
        <v>0</v>
      </c>
      <c r="AV48" s="312">
        <f t="shared" ref="AV48" si="254">AV49+AV50</f>
        <v>0</v>
      </c>
      <c r="AW48" s="312">
        <f t="shared" ref="AW48" si="255">AW49+AW50</f>
        <v>0</v>
      </c>
      <c r="AX48" s="312">
        <f t="shared" ref="AX48" si="256">AX49+AX50</f>
        <v>0</v>
      </c>
      <c r="AY48" s="313">
        <f t="shared" ref="AY48" si="257">AY49+AY50</f>
        <v>255.125</v>
      </c>
      <c r="AZ48" s="313">
        <f t="shared" ref="AZ48" si="258">AZ49+AZ50</f>
        <v>0</v>
      </c>
      <c r="BA48" s="313">
        <f t="shared" ref="BA48" si="259">BA49+BA50</f>
        <v>0</v>
      </c>
      <c r="BB48" s="487"/>
      <c r="BC48" s="361"/>
    </row>
    <row r="49" spans="1:55" ht="39.75" customHeight="1" x14ac:dyDescent="0.25">
      <c r="A49" s="475"/>
      <c r="B49" s="475"/>
      <c r="C49" s="475"/>
      <c r="D49" s="268" t="s">
        <v>2</v>
      </c>
      <c r="E49" s="338">
        <f t="shared" si="86"/>
        <v>755.16750000000002</v>
      </c>
      <c r="F49" s="338">
        <f t="shared" si="87"/>
        <v>0</v>
      </c>
      <c r="G49" s="311">
        <f t="shared" si="88"/>
        <v>0</v>
      </c>
      <c r="H49" s="312"/>
      <c r="I49" s="312"/>
      <c r="J49" s="312"/>
      <c r="K49" s="313"/>
      <c r="L49" s="313"/>
      <c r="M49" s="313"/>
      <c r="N49" s="312"/>
      <c r="O49" s="312"/>
      <c r="P49" s="312"/>
      <c r="Q49" s="313"/>
      <c r="R49" s="313"/>
      <c r="S49" s="313"/>
      <c r="T49" s="312"/>
      <c r="U49" s="312"/>
      <c r="V49" s="312"/>
      <c r="W49" s="313">
        <v>188.79</v>
      </c>
      <c r="X49" s="313"/>
      <c r="Y49" s="313"/>
      <c r="Z49" s="312">
        <v>188.79249999999999</v>
      </c>
      <c r="AA49" s="312"/>
      <c r="AB49" s="312"/>
      <c r="AC49" s="312"/>
      <c r="AD49" s="312"/>
      <c r="AE49" s="313"/>
      <c r="AF49" s="313"/>
      <c r="AG49" s="313"/>
      <c r="AH49" s="313"/>
      <c r="AI49" s="313"/>
      <c r="AJ49" s="312"/>
      <c r="AK49" s="312"/>
      <c r="AL49" s="312"/>
      <c r="AM49" s="312"/>
      <c r="AN49" s="312"/>
      <c r="AO49" s="313">
        <v>188.79249999999999</v>
      </c>
      <c r="AP49" s="313"/>
      <c r="AQ49" s="313"/>
      <c r="AR49" s="313"/>
      <c r="AS49" s="313"/>
      <c r="AT49" s="312"/>
      <c r="AU49" s="312"/>
      <c r="AV49" s="312"/>
      <c r="AW49" s="312"/>
      <c r="AX49" s="312"/>
      <c r="AY49" s="313">
        <v>188.79249999999999</v>
      </c>
      <c r="AZ49" s="313"/>
      <c r="BA49" s="313"/>
      <c r="BB49" s="488"/>
      <c r="BC49" s="361"/>
    </row>
    <row r="50" spans="1:55" ht="33.75" customHeight="1" x14ac:dyDescent="0.25">
      <c r="A50" s="475"/>
      <c r="B50" s="475"/>
      <c r="C50" s="475"/>
      <c r="D50" s="268" t="s">
        <v>43</v>
      </c>
      <c r="E50" s="338">
        <f t="shared" si="86"/>
        <v>265.32749999999999</v>
      </c>
      <c r="F50" s="338">
        <f t="shared" si="87"/>
        <v>0</v>
      </c>
      <c r="G50" s="311">
        <f t="shared" si="88"/>
        <v>0</v>
      </c>
      <c r="H50" s="312"/>
      <c r="I50" s="312"/>
      <c r="J50" s="312"/>
      <c r="K50" s="313"/>
      <c r="L50" s="313"/>
      <c r="M50" s="313"/>
      <c r="N50" s="312"/>
      <c r="O50" s="312"/>
      <c r="P50" s="312"/>
      <c r="Q50" s="313"/>
      <c r="R50" s="313"/>
      <c r="S50" s="313"/>
      <c r="T50" s="312"/>
      <c r="U50" s="312"/>
      <c r="V50" s="312"/>
      <c r="W50" s="313">
        <v>66.33</v>
      </c>
      <c r="X50" s="313"/>
      <c r="Y50" s="313"/>
      <c r="Z50" s="312">
        <v>66.332499999999996</v>
      </c>
      <c r="AA50" s="312"/>
      <c r="AB50" s="312"/>
      <c r="AC50" s="312"/>
      <c r="AD50" s="312"/>
      <c r="AE50" s="313"/>
      <c r="AF50" s="313"/>
      <c r="AG50" s="313"/>
      <c r="AH50" s="313"/>
      <c r="AI50" s="313"/>
      <c r="AJ50" s="312"/>
      <c r="AK50" s="312"/>
      <c r="AL50" s="312"/>
      <c r="AM50" s="312"/>
      <c r="AN50" s="312"/>
      <c r="AO50" s="313">
        <v>66.332499999999996</v>
      </c>
      <c r="AP50" s="313"/>
      <c r="AQ50" s="313"/>
      <c r="AR50" s="313"/>
      <c r="AS50" s="313"/>
      <c r="AT50" s="312"/>
      <c r="AU50" s="312"/>
      <c r="AV50" s="312"/>
      <c r="AW50" s="312"/>
      <c r="AX50" s="312"/>
      <c r="AY50" s="313">
        <v>66.332499999999996</v>
      </c>
      <c r="AZ50" s="313"/>
      <c r="BA50" s="313"/>
      <c r="BB50" s="488"/>
      <c r="BC50" s="361"/>
    </row>
    <row r="51" spans="1:55" ht="24.75" hidden="1" customHeight="1" x14ac:dyDescent="0.25">
      <c r="A51" s="475" t="s">
        <v>385</v>
      </c>
      <c r="B51" s="475" t="s">
        <v>293</v>
      </c>
      <c r="C51" s="475"/>
      <c r="D51" s="139" t="s">
        <v>41</v>
      </c>
      <c r="E51" s="338">
        <f t="shared" si="86"/>
        <v>0</v>
      </c>
      <c r="F51" s="338">
        <f t="shared" si="87"/>
        <v>0</v>
      </c>
      <c r="G51" s="311">
        <f t="shared" si="88"/>
        <v>0</v>
      </c>
      <c r="H51" s="312">
        <f t="shared" ref="H51" si="260">H52+H53</f>
        <v>0</v>
      </c>
      <c r="I51" s="312">
        <f t="shared" ref="I51" si="261">I52+I53</f>
        <v>0</v>
      </c>
      <c r="J51" s="312">
        <f t="shared" ref="J51" si="262">J52+J53</f>
        <v>0</v>
      </c>
      <c r="K51" s="313">
        <f t="shared" ref="K51" si="263">K52+K53</f>
        <v>0</v>
      </c>
      <c r="L51" s="313">
        <f t="shared" ref="L51" si="264">L52+L53</f>
        <v>0</v>
      </c>
      <c r="M51" s="313">
        <f t="shared" ref="M51" si="265">M52+M53</f>
        <v>0</v>
      </c>
      <c r="N51" s="312">
        <f t="shared" ref="N51" si="266">N52+N53</f>
        <v>0</v>
      </c>
      <c r="O51" s="312">
        <f t="shared" ref="O51" si="267">O52+O53</f>
        <v>0</v>
      </c>
      <c r="P51" s="312">
        <f t="shared" ref="P51" si="268">P52+P53</f>
        <v>0</v>
      </c>
      <c r="Q51" s="313">
        <f t="shared" ref="Q51" si="269">Q52+Q53</f>
        <v>0</v>
      </c>
      <c r="R51" s="313">
        <f t="shared" ref="R51" si="270">R52+R53</f>
        <v>0</v>
      </c>
      <c r="S51" s="313">
        <f t="shared" ref="S51" si="271">S52+S53</f>
        <v>0</v>
      </c>
      <c r="T51" s="312">
        <f t="shared" ref="T51" si="272">T52+T53</f>
        <v>0</v>
      </c>
      <c r="U51" s="312">
        <f t="shared" ref="U51" si="273">U52+U53</f>
        <v>0</v>
      </c>
      <c r="V51" s="312">
        <f t="shared" ref="V51" si="274">V52+V53</f>
        <v>0</v>
      </c>
      <c r="W51" s="313">
        <f t="shared" ref="W51" si="275">W52+W53</f>
        <v>0</v>
      </c>
      <c r="X51" s="313">
        <f t="shared" ref="X51" si="276">X52+X53</f>
        <v>0</v>
      </c>
      <c r="Y51" s="313">
        <f t="shared" ref="Y51" si="277">Y52+Y53</f>
        <v>0</v>
      </c>
      <c r="Z51" s="312">
        <f t="shared" ref="Z51" si="278">Z52+Z53</f>
        <v>0</v>
      </c>
      <c r="AA51" s="312">
        <f t="shared" ref="AA51" si="279">AA52+AA53</f>
        <v>0</v>
      </c>
      <c r="AB51" s="312">
        <f t="shared" ref="AB51" si="280">AB52+AB53</f>
        <v>0</v>
      </c>
      <c r="AC51" s="312">
        <f t="shared" ref="AC51" si="281">AC52+AC53</f>
        <v>0</v>
      </c>
      <c r="AD51" s="312">
        <f t="shared" ref="AD51" si="282">AD52+AD53</f>
        <v>0</v>
      </c>
      <c r="AE51" s="313">
        <f t="shared" ref="AE51" si="283">AE52+AE53</f>
        <v>0</v>
      </c>
      <c r="AF51" s="313">
        <f t="shared" ref="AF51" si="284">AF52+AF53</f>
        <v>0</v>
      </c>
      <c r="AG51" s="313">
        <f t="shared" ref="AG51" si="285">AG52+AG53</f>
        <v>0</v>
      </c>
      <c r="AH51" s="313">
        <f t="shared" ref="AH51" si="286">AH52+AH53</f>
        <v>0</v>
      </c>
      <c r="AI51" s="313">
        <f t="shared" ref="AI51" si="287">AI52+AI53</f>
        <v>0</v>
      </c>
      <c r="AJ51" s="312">
        <f t="shared" ref="AJ51" si="288">AJ52+AJ53</f>
        <v>0</v>
      </c>
      <c r="AK51" s="312">
        <f t="shared" ref="AK51" si="289">AK52+AK53</f>
        <v>0</v>
      </c>
      <c r="AL51" s="312">
        <f t="shared" ref="AL51" si="290">AL52+AL53</f>
        <v>0</v>
      </c>
      <c r="AM51" s="312">
        <f t="shared" ref="AM51" si="291">AM52+AM53</f>
        <v>0</v>
      </c>
      <c r="AN51" s="312">
        <f t="shared" ref="AN51" si="292">AN52+AN53</f>
        <v>0</v>
      </c>
      <c r="AO51" s="313">
        <f>AO52+AO53</f>
        <v>0</v>
      </c>
      <c r="AP51" s="313"/>
      <c r="AQ51" s="313"/>
      <c r="AR51" s="313">
        <f t="shared" ref="AR51" si="293">AR52+AR53</f>
        <v>0</v>
      </c>
      <c r="AS51" s="313">
        <f t="shared" ref="AS51" si="294">AS52+AS53</f>
        <v>0</v>
      </c>
      <c r="AT51" s="312">
        <f t="shared" ref="AT51" si="295">AT52+AT53</f>
        <v>0</v>
      </c>
      <c r="AU51" s="312">
        <f t="shared" ref="AU51" si="296">AU52+AU53</f>
        <v>0</v>
      </c>
      <c r="AV51" s="312">
        <f t="shared" ref="AV51" si="297">AV52+AV53</f>
        <v>0</v>
      </c>
      <c r="AW51" s="312">
        <f t="shared" ref="AW51" si="298">AW52+AW53</f>
        <v>0</v>
      </c>
      <c r="AX51" s="312">
        <f t="shared" ref="AX51" si="299">AX52+AX53</f>
        <v>0</v>
      </c>
      <c r="AY51" s="313">
        <f t="shared" ref="AY51" si="300">AY52+AY53</f>
        <v>0</v>
      </c>
      <c r="AZ51" s="313">
        <f t="shared" ref="AZ51" si="301">AZ52+AZ53</f>
        <v>0</v>
      </c>
      <c r="BA51" s="313">
        <f t="shared" ref="BA51" si="302">BA52+BA53</f>
        <v>0</v>
      </c>
      <c r="BB51" s="487"/>
      <c r="BC51" s="361"/>
    </row>
    <row r="52" spans="1:55" ht="41.25" hidden="1" customHeight="1" x14ac:dyDescent="0.25">
      <c r="A52" s="475"/>
      <c r="B52" s="475"/>
      <c r="C52" s="475"/>
      <c r="D52" s="268" t="s">
        <v>2</v>
      </c>
      <c r="E52" s="338">
        <f t="shared" si="86"/>
        <v>0</v>
      </c>
      <c r="F52" s="338">
        <f t="shared" si="87"/>
        <v>0</v>
      </c>
      <c r="G52" s="311">
        <f t="shared" si="88"/>
        <v>0</v>
      </c>
      <c r="H52" s="312"/>
      <c r="I52" s="312"/>
      <c r="J52" s="312"/>
      <c r="K52" s="313"/>
      <c r="L52" s="313"/>
      <c r="M52" s="313"/>
      <c r="N52" s="312"/>
      <c r="O52" s="312"/>
      <c r="P52" s="312"/>
      <c r="Q52" s="313"/>
      <c r="R52" s="313"/>
      <c r="S52" s="313"/>
      <c r="T52" s="312"/>
      <c r="U52" s="312"/>
      <c r="V52" s="312"/>
      <c r="W52" s="313"/>
      <c r="X52" s="313"/>
      <c r="Y52" s="313"/>
      <c r="Z52" s="312"/>
      <c r="AA52" s="312"/>
      <c r="AB52" s="312"/>
      <c r="AC52" s="312"/>
      <c r="AD52" s="312"/>
      <c r="AE52" s="313"/>
      <c r="AF52" s="313"/>
      <c r="AG52" s="313"/>
      <c r="AH52" s="313"/>
      <c r="AI52" s="313"/>
      <c r="AJ52" s="312"/>
      <c r="AK52" s="312"/>
      <c r="AL52" s="312"/>
      <c r="AM52" s="312"/>
      <c r="AN52" s="312"/>
      <c r="AO52" s="313"/>
      <c r="AP52" s="313"/>
      <c r="AQ52" s="313"/>
      <c r="AR52" s="313"/>
      <c r="AS52" s="313"/>
      <c r="AT52" s="312"/>
      <c r="AU52" s="312"/>
      <c r="AV52" s="312"/>
      <c r="AW52" s="312"/>
      <c r="AX52" s="312"/>
      <c r="AY52" s="313"/>
      <c r="AZ52" s="313"/>
      <c r="BA52" s="313"/>
      <c r="BB52" s="488"/>
      <c r="BC52" s="361"/>
    </row>
    <row r="53" spans="1:55" ht="28.5" hidden="1" customHeight="1" x14ac:dyDescent="0.25">
      <c r="A53" s="475"/>
      <c r="B53" s="475"/>
      <c r="C53" s="475"/>
      <c r="D53" s="268" t="s">
        <v>43</v>
      </c>
      <c r="E53" s="338">
        <f t="shared" si="86"/>
        <v>0</v>
      </c>
      <c r="F53" s="338">
        <f t="shared" si="87"/>
        <v>0</v>
      </c>
      <c r="G53" s="311">
        <f t="shared" si="88"/>
        <v>0</v>
      </c>
      <c r="H53" s="312"/>
      <c r="I53" s="312"/>
      <c r="J53" s="312"/>
      <c r="K53" s="313"/>
      <c r="L53" s="313"/>
      <c r="M53" s="313"/>
      <c r="N53" s="312"/>
      <c r="O53" s="312"/>
      <c r="P53" s="312"/>
      <c r="Q53" s="313"/>
      <c r="R53" s="313"/>
      <c r="S53" s="313"/>
      <c r="T53" s="312"/>
      <c r="U53" s="312"/>
      <c r="V53" s="312"/>
      <c r="W53" s="313"/>
      <c r="X53" s="313"/>
      <c r="Y53" s="313"/>
      <c r="Z53" s="312"/>
      <c r="AA53" s="312"/>
      <c r="AB53" s="312"/>
      <c r="AC53" s="312"/>
      <c r="AD53" s="312"/>
      <c r="AE53" s="313"/>
      <c r="AF53" s="313"/>
      <c r="AG53" s="313"/>
      <c r="AH53" s="313"/>
      <c r="AI53" s="313"/>
      <c r="AJ53" s="312"/>
      <c r="AK53" s="312"/>
      <c r="AL53" s="312"/>
      <c r="AM53" s="312"/>
      <c r="AN53" s="312"/>
      <c r="AO53" s="313"/>
      <c r="AP53" s="313"/>
      <c r="AQ53" s="313"/>
      <c r="AR53" s="313"/>
      <c r="AS53" s="313"/>
      <c r="AT53" s="312"/>
      <c r="AU53" s="312"/>
      <c r="AV53" s="312"/>
      <c r="AW53" s="312"/>
      <c r="AX53" s="312"/>
      <c r="AY53" s="313"/>
      <c r="AZ53" s="313"/>
      <c r="BA53" s="313"/>
      <c r="BB53" s="488"/>
      <c r="BC53" s="361"/>
    </row>
    <row r="54" spans="1:55" ht="25.5" customHeight="1" x14ac:dyDescent="0.25">
      <c r="A54" s="476" t="s">
        <v>7</v>
      </c>
      <c r="B54" s="476" t="s">
        <v>381</v>
      </c>
      <c r="C54" s="476" t="s">
        <v>284</v>
      </c>
      <c r="D54" s="138" t="s">
        <v>41</v>
      </c>
      <c r="E54" s="336">
        <f>E55+E56</f>
        <v>100</v>
      </c>
      <c r="F54" s="336">
        <f t="shared" ref="F54:BA54" si="303">F55+F56</f>
        <v>0</v>
      </c>
      <c r="G54" s="310">
        <f t="shared" si="303"/>
        <v>0</v>
      </c>
      <c r="H54" s="310">
        <f t="shared" si="303"/>
        <v>0</v>
      </c>
      <c r="I54" s="310">
        <f t="shared" si="303"/>
        <v>0</v>
      </c>
      <c r="J54" s="310">
        <f t="shared" si="303"/>
        <v>0</v>
      </c>
      <c r="K54" s="310">
        <f t="shared" si="303"/>
        <v>0</v>
      </c>
      <c r="L54" s="310">
        <f t="shared" si="303"/>
        <v>0</v>
      </c>
      <c r="M54" s="310">
        <f t="shared" si="303"/>
        <v>0</v>
      </c>
      <c r="N54" s="310">
        <f t="shared" si="303"/>
        <v>0</v>
      </c>
      <c r="O54" s="310">
        <f t="shared" si="303"/>
        <v>0</v>
      </c>
      <c r="P54" s="310">
        <f t="shared" si="303"/>
        <v>0</v>
      </c>
      <c r="Q54" s="310">
        <f t="shared" si="303"/>
        <v>0</v>
      </c>
      <c r="R54" s="310">
        <f t="shared" si="303"/>
        <v>0</v>
      </c>
      <c r="S54" s="310">
        <f t="shared" si="303"/>
        <v>0</v>
      </c>
      <c r="T54" s="310">
        <f t="shared" si="303"/>
        <v>0</v>
      </c>
      <c r="U54" s="310">
        <f t="shared" si="303"/>
        <v>0</v>
      </c>
      <c r="V54" s="310">
        <f t="shared" si="303"/>
        <v>0</v>
      </c>
      <c r="W54" s="310">
        <f t="shared" si="303"/>
        <v>100</v>
      </c>
      <c r="X54" s="310">
        <f t="shared" si="303"/>
        <v>0</v>
      </c>
      <c r="Y54" s="310">
        <f t="shared" si="303"/>
        <v>0</v>
      </c>
      <c r="Z54" s="310">
        <f t="shared" si="303"/>
        <v>0</v>
      </c>
      <c r="AA54" s="310">
        <f t="shared" si="303"/>
        <v>0</v>
      </c>
      <c r="AB54" s="310">
        <f t="shared" si="303"/>
        <v>0</v>
      </c>
      <c r="AC54" s="310">
        <f t="shared" si="303"/>
        <v>0</v>
      </c>
      <c r="AD54" s="310">
        <f t="shared" si="303"/>
        <v>0</v>
      </c>
      <c r="AE54" s="310">
        <f t="shared" si="303"/>
        <v>0</v>
      </c>
      <c r="AF54" s="310">
        <f t="shared" si="303"/>
        <v>0</v>
      </c>
      <c r="AG54" s="310">
        <f t="shared" si="303"/>
        <v>0</v>
      </c>
      <c r="AH54" s="310">
        <f t="shared" si="303"/>
        <v>0</v>
      </c>
      <c r="AI54" s="310">
        <f t="shared" si="303"/>
        <v>0</v>
      </c>
      <c r="AJ54" s="310">
        <f t="shared" si="303"/>
        <v>0</v>
      </c>
      <c r="AK54" s="310">
        <f t="shared" si="303"/>
        <v>0</v>
      </c>
      <c r="AL54" s="310">
        <f t="shared" si="303"/>
        <v>0</v>
      </c>
      <c r="AM54" s="310">
        <f t="shared" si="303"/>
        <v>0</v>
      </c>
      <c r="AN54" s="310">
        <f t="shared" si="303"/>
        <v>0</v>
      </c>
      <c r="AO54" s="310">
        <f t="shared" si="303"/>
        <v>0</v>
      </c>
      <c r="AP54" s="310">
        <f t="shared" si="303"/>
        <v>0</v>
      </c>
      <c r="AQ54" s="310">
        <f t="shared" si="303"/>
        <v>0</v>
      </c>
      <c r="AR54" s="310">
        <f t="shared" si="303"/>
        <v>0</v>
      </c>
      <c r="AS54" s="310">
        <f t="shared" si="303"/>
        <v>0</v>
      </c>
      <c r="AT54" s="310">
        <f t="shared" si="303"/>
        <v>0</v>
      </c>
      <c r="AU54" s="310">
        <f t="shared" si="303"/>
        <v>0</v>
      </c>
      <c r="AV54" s="310">
        <f t="shared" si="303"/>
        <v>0</v>
      </c>
      <c r="AW54" s="310">
        <f t="shared" si="303"/>
        <v>0</v>
      </c>
      <c r="AX54" s="310">
        <f t="shared" si="303"/>
        <v>0</v>
      </c>
      <c r="AY54" s="310">
        <f t="shared" si="303"/>
        <v>0</v>
      </c>
      <c r="AZ54" s="310">
        <f t="shared" si="303"/>
        <v>0</v>
      </c>
      <c r="BA54" s="310">
        <f t="shared" si="303"/>
        <v>0</v>
      </c>
      <c r="BB54" s="567"/>
      <c r="BC54" s="362"/>
    </row>
    <row r="55" spans="1:55" ht="43.5" customHeight="1" x14ac:dyDescent="0.25">
      <c r="A55" s="476"/>
      <c r="B55" s="476"/>
      <c r="C55" s="476"/>
      <c r="D55" s="267" t="s">
        <v>2</v>
      </c>
      <c r="E55" s="336">
        <f>E58</f>
        <v>74</v>
      </c>
      <c r="F55" s="336">
        <f t="shared" ref="F55:BA55" si="304">F58</f>
        <v>0</v>
      </c>
      <c r="G55" s="310">
        <f t="shared" si="304"/>
        <v>0</v>
      </c>
      <c r="H55" s="310">
        <f t="shared" si="304"/>
        <v>0</v>
      </c>
      <c r="I55" s="310">
        <f t="shared" si="304"/>
        <v>0</v>
      </c>
      <c r="J55" s="310">
        <f t="shared" si="304"/>
        <v>0</v>
      </c>
      <c r="K55" s="310">
        <f t="shared" si="304"/>
        <v>0</v>
      </c>
      <c r="L55" s="310">
        <f t="shared" si="304"/>
        <v>0</v>
      </c>
      <c r="M55" s="310">
        <f t="shared" si="304"/>
        <v>0</v>
      </c>
      <c r="N55" s="310">
        <f t="shared" si="304"/>
        <v>0</v>
      </c>
      <c r="O55" s="310">
        <f t="shared" si="304"/>
        <v>0</v>
      </c>
      <c r="P55" s="310">
        <f t="shared" si="304"/>
        <v>0</v>
      </c>
      <c r="Q55" s="310">
        <f t="shared" si="304"/>
        <v>0</v>
      </c>
      <c r="R55" s="310">
        <f t="shared" si="304"/>
        <v>0</v>
      </c>
      <c r="S55" s="310">
        <f t="shared" si="304"/>
        <v>0</v>
      </c>
      <c r="T55" s="310">
        <f t="shared" si="304"/>
        <v>0</v>
      </c>
      <c r="U55" s="310">
        <f t="shared" si="304"/>
        <v>0</v>
      </c>
      <c r="V55" s="310">
        <f t="shared" si="304"/>
        <v>0</v>
      </c>
      <c r="W55" s="310">
        <f t="shared" si="304"/>
        <v>74</v>
      </c>
      <c r="X55" s="310">
        <f t="shared" si="304"/>
        <v>0</v>
      </c>
      <c r="Y55" s="310">
        <f t="shared" si="304"/>
        <v>0</v>
      </c>
      <c r="Z55" s="310">
        <f t="shared" si="304"/>
        <v>0</v>
      </c>
      <c r="AA55" s="310">
        <f t="shared" si="304"/>
        <v>0</v>
      </c>
      <c r="AB55" s="310">
        <f t="shared" si="304"/>
        <v>0</v>
      </c>
      <c r="AC55" s="310">
        <f t="shared" si="304"/>
        <v>0</v>
      </c>
      <c r="AD55" s="310">
        <f t="shared" si="304"/>
        <v>0</v>
      </c>
      <c r="AE55" s="310">
        <f t="shared" si="304"/>
        <v>0</v>
      </c>
      <c r="AF55" s="310">
        <f t="shared" si="304"/>
        <v>0</v>
      </c>
      <c r="AG55" s="310">
        <f t="shared" si="304"/>
        <v>0</v>
      </c>
      <c r="AH55" s="310">
        <f t="shared" si="304"/>
        <v>0</v>
      </c>
      <c r="AI55" s="310">
        <f t="shared" si="304"/>
        <v>0</v>
      </c>
      <c r="AJ55" s="310">
        <f t="shared" si="304"/>
        <v>0</v>
      </c>
      <c r="AK55" s="310">
        <f t="shared" si="304"/>
        <v>0</v>
      </c>
      <c r="AL55" s="310">
        <f t="shared" si="304"/>
        <v>0</v>
      </c>
      <c r="AM55" s="310">
        <f t="shared" si="304"/>
        <v>0</v>
      </c>
      <c r="AN55" s="310">
        <f t="shared" si="304"/>
        <v>0</v>
      </c>
      <c r="AO55" s="310">
        <f t="shared" si="304"/>
        <v>0</v>
      </c>
      <c r="AP55" s="310">
        <f t="shared" si="304"/>
        <v>0</v>
      </c>
      <c r="AQ55" s="310">
        <f t="shared" si="304"/>
        <v>0</v>
      </c>
      <c r="AR55" s="310">
        <f t="shared" si="304"/>
        <v>0</v>
      </c>
      <c r="AS55" s="310">
        <f t="shared" si="304"/>
        <v>0</v>
      </c>
      <c r="AT55" s="310">
        <f t="shared" si="304"/>
        <v>0</v>
      </c>
      <c r="AU55" s="310">
        <f t="shared" si="304"/>
        <v>0</v>
      </c>
      <c r="AV55" s="310">
        <f t="shared" si="304"/>
        <v>0</v>
      </c>
      <c r="AW55" s="310">
        <f t="shared" si="304"/>
        <v>0</v>
      </c>
      <c r="AX55" s="310">
        <f t="shared" si="304"/>
        <v>0</v>
      </c>
      <c r="AY55" s="310">
        <f t="shared" si="304"/>
        <v>0</v>
      </c>
      <c r="AZ55" s="310">
        <f t="shared" si="304"/>
        <v>0</v>
      </c>
      <c r="BA55" s="310">
        <f t="shared" si="304"/>
        <v>0</v>
      </c>
      <c r="BB55" s="568"/>
      <c r="BC55" s="362"/>
    </row>
    <row r="56" spans="1:55" ht="30.75" customHeight="1" x14ac:dyDescent="0.25">
      <c r="A56" s="476"/>
      <c r="B56" s="476"/>
      <c r="C56" s="476"/>
      <c r="D56" s="267" t="s">
        <v>43</v>
      </c>
      <c r="E56" s="336">
        <f>E59</f>
        <v>26</v>
      </c>
      <c r="F56" s="336">
        <f t="shared" ref="F56:BA56" si="305">F59</f>
        <v>0</v>
      </c>
      <c r="G56" s="310">
        <f t="shared" si="305"/>
        <v>0</v>
      </c>
      <c r="H56" s="310">
        <f t="shared" si="305"/>
        <v>0</v>
      </c>
      <c r="I56" s="310">
        <f t="shared" si="305"/>
        <v>0</v>
      </c>
      <c r="J56" s="310">
        <f t="shared" si="305"/>
        <v>0</v>
      </c>
      <c r="K56" s="310">
        <f t="shared" si="305"/>
        <v>0</v>
      </c>
      <c r="L56" s="310">
        <f t="shared" si="305"/>
        <v>0</v>
      </c>
      <c r="M56" s="310">
        <f t="shared" si="305"/>
        <v>0</v>
      </c>
      <c r="N56" s="310">
        <f t="shared" si="305"/>
        <v>0</v>
      </c>
      <c r="O56" s="310">
        <f t="shared" si="305"/>
        <v>0</v>
      </c>
      <c r="P56" s="310">
        <f t="shared" si="305"/>
        <v>0</v>
      </c>
      <c r="Q56" s="310">
        <f t="shared" si="305"/>
        <v>0</v>
      </c>
      <c r="R56" s="310">
        <f t="shared" si="305"/>
        <v>0</v>
      </c>
      <c r="S56" s="310">
        <f t="shared" si="305"/>
        <v>0</v>
      </c>
      <c r="T56" s="310">
        <f t="shared" si="305"/>
        <v>0</v>
      </c>
      <c r="U56" s="310">
        <f t="shared" si="305"/>
        <v>0</v>
      </c>
      <c r="V56" s="310">
        <f t="shared" si="305"/>
        <v>0</v>
      </c>
      <c r="W56" s="310">
        <f t="shared" si="305"/>
        <v>26</v>
      </c>
      <c r="X56" s="310">
        <f t="shared" si="305"/>
        <v>0</v>
      </c>
      <c r="Y56" s="310">
        <f t="shared" si="305"/>
        <v>0</v>
      </c>
      <c r="Z56" s="310">
        <f t="shared" si="305"/>
        <v>0</v>
      </c>
      <c r="AA56" s="310">
        <f t="shared" si="305"/>
        <v>0</v>
      </c>
      <c r="AB56" s="310">
        <f t="shared" si="305"/>
        <v>0</v>
      </c>
      <c r="AC56" s="310">
        <f t="shared" si="305"/>
        <v>0</v>
      </c>
      <c r="AD56" s="310">
        <f t="shared" si="305"/>
        <v>0</v>
      </c>
      <c r="AE56" s="310">
        <f t="shared" si="305"/>
        <v>0</v>
      </c>
      <c r="AF56" s="310">
        <f t="shared" si="305"/>
        <v>0</v>
      </c>
      <c r="AG56" s="310">
        <f t="shared" si="305"/>
        <v>0</v>
      </c>
      <c r="AH56" s="310">
        <f t="shared" si="305"/>
        <v>0</v>
      </c>
      <c r="AI56" s="310">
        <f t="shared" si="305"/>
        <v>0</v>
      </c>
      <c r="AJ56" s="310">
        <f t="shared" si="305"/>
        <v>0</v>
      </c>
      <c r="AK56" s="310">
        <f t="shared" si="305"/>
        <v>0</v>
      </c>
      <c r="AL56" s="310">
        <f t="shared" si="305"/>
        <v>0</v>
      </c>
      <c r="AM56" s="310">
        <f t="shared" si="305"/>
        <v>0</v>
      </c>
      <c r="AN56" s="310">
        <f t="shared" si="305"/>
        <v>0</v>
      </c>
      <c r="AO56" s="310">
        <f t="shared" si="305"/>
        <v>0</v>
      </c>
      <c r="AP56" s="310">
        <f t="shared" si="305"/>
        <v>0</v>
      </c>
      <c r="AQ56" s="310">
        <f t="shared" si="305"/>
        <v>0</v>
      </c>
      <c r="AR56" s="310">
        <f t="shared" si="305"/>
        <v>0</v>
      </c>
      <c r="AS56" s="310">
        <f t="shared" si="305"/>
        <v>0</v>
      </c>
      <c r="AT56" s="310">
        <f t="shared" si="305"/>
        <v>0</v>
      </c>
      <c r="AU56" s="310">
        <f t="shared" si="305"/>
        <v>0</v>
      </c>
      <c r="AV56" s="310">
        <f t="shared" si="305"/>
        <v>0</v>
      </c>
      <c r="AW56" s="310">
        <f t="shared" si="305"/>
        <v>0</v>
      </c>
      <c r="AX56" s="310">
        <f t="shared" si="305"/>
        <v>0</v>
      </c>
      <c r="AY56" s="310">
        <f t="shared" si="305"/>
        <v>0</v>
      </c>
      <c r="AZ56" s="310">
        <f t="shared" si="305"/>
        <v>0</v>
      </c>
      <c r="BA56" s="310">
        <f t="shared" si="305"/>
        <v>0</v>
      </c>
      <c r="BB56" s="568"/>
      <c r="BC56" s="362"/>
    </row>
    <row r="57" spans="1:55" ht="27.75" customHeight="1" x14ac:dyDescent="0.25">
      <c r="A57" s="475" t="s">
        <v>319</v>
      </c>
      <c r="B57" s="475" t="s">
        <v>295</v>
      </c>
      <c r="C57" s="475"/>
      <c r="D57" s="139" t="s">
        <v>41</v>
      </c>
      <c r="E57" s="338">
        <f>H57+K57+N57+Q57+T57+W57+Z57+AE57+AJ57+AO57+AT57+AY57</f>
        <v>100</v>
      </c>
      <c r="F57" s="338">
        <f t="shared" ref="F57:G59" si="306">I57+L57+O57+R57+U57+X57+AC57+AH57+AM57+AR57+AW57+AZ57</f>
        <v>0</v>
      </c>
      <c r="G57" s="311">
        <f t="shared" si="306"/>
        <v>0</v>
      </c>
      <c r="H57" s="312">
        <f t="shared" ref="H57" si="307">H58+H59</f>
        <v>0</v>
      </c>
      <c r="I57" s="312">
        <f t="shared" ref="I57" si="308">I58+I59</f>
        <v>0</v>
      </c>
      <c r="J57" s="312">
        <f t="shared" ref="J57" si="309">J58+J59</f>
        <v>0</v>
      </c>
      <c r="K57" s="313">
        <f t="shared" ref="K57" si="310">K58+K59</f>
        <v>0</v>
      </c>
      <c r="L57" s="313">
        <f t="shared" ref="L57" si="311">L58+L59</f>
        <v>0</v>
      </c>
      <c r="M57" s="313">
        <f t="shared" ref="M57" si="312">M58+M59</f>
        <v>0</v>
      </c>
      <c r="N57" s="312">
        <f t="shared" ref="N57" si="313">N58+N59</f>
        <v>0</v>
      </c>
      <c r="O57" s="312">
        <f t="shared" ref="O57" si="314">O58+O59</f>
        <v>0</v>
      </c>
      <c r="P57" s="312">
        <f t="shared" ref="P57" si="315">P58+P59</f>
        <v>0</v>
      </c>
      <c r="Q57" s="313">
        <f t="shared" ref="Q57" si="316">Q58+Q59</f>
        <v>0</v>
      </c>
      <c r="R57" s="313">
        <f t="shared" ref="R57" si="317">R58+R59</f>
        <v>0</v>
      </c>
      <c r="S57" s="313">
        <f t="shared" ref="S57" si="318">S58+S59</f>
        <v>0</v>
      </c>
      <c r="T57" s="312">
        <f t="shared" ref="T57" si="319">T58+T59</f>
        <v>0</v>
      </c>
      <c r="U57" s="312">
        <f t="shared" ref="U57" si="320">U58+U59</f>
        <v>0</v>
      </c>
      <c r="V57" s="312">
        <f t="shared" ref="V57" si="321">V58+V59</f>
        <v>0</v>
      </c>
      <c r="W57" s="313">
        <f t="shared" ref="W57" si="322">W58+W59</f>
        <v>100</v>
      </c>
      <c r="X57" s="313">
        <f t="shared" ref="X57" si="323">X58+X59</f>
        <v>0</v>
      </c>
      <c r="Y57" s="313">
        <f t="shared" ref="Y57" si="324">Y58+Y59</f>
        <v>0</v>
      </c>
      <c r="Z57" s="312">
        <f t="shared" ref="Z57" si="325">Z58+Z59</f>
        <v>0</v>
      </c>
      <c r="AA57" s="312">
        <f t="shared" ref="AA57" si="326">AA58+AA59</f>
        <v>0</v>
      </c>
      <c r="AB57" s="312">
        <f t="shared" ref="AB57" si="327">AB58+AB59</f>
        <v>0</v>
      </c>
      <c r="AC57" s="312">
        <f t="shared" ref="AC57" si="328">AC58+AC59</f>
        <v>0</v>
      </c>
      <c r="AD57" s="312">
        <f t="shared" ref="AD57" si="329">AD58+AD59</f>
        <v>0</v>
      </c>
      <c r="AE57" s="313">
        <f t="shared" ref="AE57" si="330">AE58+AE59</f>
        <v>0</v>
      </c>
      <c r="AF57" s="313">
        <f t="shared" ref="AF57" si="331">AF58+AF59</f>
        <v>0</v>
      </c>
      <c r="AG57" s="313">
        <f t="shared" ref="AG57" si="332">AG58+AG59</f>
        <v>0</v>
      </c>
      <c r="AH57" s="313">
        <f t="shared" ref="AH57" si="333">AH58+AH59</f>
        <v>0</v>
      </c>
      <c r="AI57" s="313">
        <f t="shared" ref="AI57" si="334">AI58+AI59</f>
        <v>0</v>
      </c>
      <c r="AJ57" s="312">
        <f t="shared" ref="AJ57" si="335">AJ58+AJ59</f>
        <v>0</v>
      </c>
      <c r="AK57" s="312">
        <f t="shared" ref="AK57" si="336">AK58+AK59</f>
        <v>0</v>
      </c>
      <c r="AL57" s="312">
        <f t="shared" ref="AL57" si="337">AL58+AL59</f>
        <v>0</v>
      </c>
      <c r="AM57" s="312">
        <f t="shared" ref="AM57" si="338">AM58+AM59</f>
        <v>0</v>
      </c>
      <c r="AN57" s="312">
        <f t="shared" ref="AN57" si="339">AN58+AN59</f>
        <v>0</v>
      </c>
      <c r="AO57" s="313">
        <f>AO58+AO59</f>
        <v>0</v>
      </c>
      <c r="AP57" s="313"/>
      <c r="AQ57" s="313"/>
      <c r="AR57" s="313">
        <f t="shared" ref="AR57" si="340">AR58+AR59</f>
        <v>0</v>
      </c>
      <c r="AS57" s="313">
        <f t="shared" ref="AS57" si="341">AS58+AS59</f>
        <v>0</v>
      </c>
      <c r="AT57" s="312">
        <f t="shared" ref="AT57" si="342">AT58+AT59</f>
        <v>0</v>
      </c>
      <c r="AU57" s="312">
        <f t="shared" ref="AU57" si="343">AU58+AU59</f>
        <v>0</v>
      </c>
      <c r="AV57" s="312">
        <f t="shared" ref="AV57" si="344">AV58+AV59</f>
        <v>0</v>
      </c>
      <c r="AW57" s="312">
        <f t="shared" ref="AW57" si="345">AW58+AW59</f>
        <v>0</v>
      </c>
      <c r="AX57" s="312">
        <f t="shared" ref="AX57" si="346">AX58+AX59</f>
        <v>0</v>
      </c>
      <c r="AY57" s="313">
        <f t="shared" ref="AY57" si="347">AY58+AY59</f>
        <v>0</v>
      </c>
      <c r="AZ57" s="313">
        <f t="shared" ref="AZ57" si="348">AZ58+AZ59</f>
        <v>0</v>
      </c>
      <c r="BA57" s="313">
        <f t="shared" ref="BA57" si="349">BA58+BA59</f>
        <v>0</v>
      </c>
      <c r="BB57" s="487"/>
      <c r="BC57" s="361"/>
    </row>
    <row r="58" spans="1:55" ht="41.25" customHeight="1" x14ac:dyDescent="0.25">
      <c r="A58" s="475"/>
      <c r="B58" s="475"/>
      <c r="C58" s="475"/>
      <c r="D58" s="268" t="s">
        <v>2</v>
      </c>
      <c r="E58" s="338">
        <f>H58+K58+N58+Q58+T58+W58+Z58+AE58+AJ58+AO58+AT58+AY58</f>
        <v>74</v>
      </c>
      <c r="F58" s="338">
        <f t="shared" si="306"/>
        <v>0</v>
      </c>
      <c r="G58" s="311">
        <f t="shared" si="306"/>
        <v>0</v>
      </c>
      <c r="H58" s="312"/>
      <c r="I58" s="312"/>
      <c r="J58" s="312"/>
      <c r="K58" s="313"/>
      <c r="L58" s="313"/>
      <c r="M58" s="313"/>
      <c r="N58" s="312"/>
      <c r="O58" s="312"/>
      <c r="P58" s="312"/>
      <c r="Q58" s="313"/>
      <c r="R58" s="313"/>
      <c r="S58" s="313"/>
      <c r="T58" s="312"/>
      <c r="U58" s="312"/>
      <c r="V58" s="312"/>
      <c r="W58" s="313">
        <v>74</v>
      </c>
      <c r="X58" s="313"/>
      <c r="Y58" s="313"/>
      <c r="Z58" s="312"/>
      <c r="AA58" s="312"/>
      <c r="AB58" s="312"/>
      <c r="AC58" s="312"/>
      <c r="AD58" s="312"/>
      <c r="AE58" s="313"/>
      <c r="AF58" s="313"/>
      <c r="AG58" s="313"/>
      <c r="AH58" s="313"/>
      <c r="AI58" s="313"/>
      <c r="AJ58" s="312"/>
      <c r="AK58" s="312"/>
      <c r="AL58" s="312"/>
      <c r="AM58" s="312"/>
      <c r="AN58" s="312"/>
      <c r="AO58" s="313"/>
      <c r="AP58" s="313"/>
      <c r="AQ58" s="313"/>
      <c r="AR58" s="313"/>
      <c r="AS58" s="313"/>
      <c r="AT58" s="312"/>
      <c r="AU58" s="312"/>
      <c r="AV58" s="312"/>
      <c r="AW58" s="312"/>
      <c r="AX58" s="312"/>
      <c r="AY58" s="313"/>
      <c r="AZ58" s="313"/>
      <c r="BA58" s="313"/>
      <c r="BB58" s="488"/>
      <c r="BC58" s="361"/>
    </row>
    <row r="59" spans="1:55" ht="30" customHeight="1" x14ac:dyDescent="0.25">
      <c r="A59" s="475"/>
      <c r="B59" s="475"/>
      <c r="C59" s="475"/>
      <c r="D59" s="268" t="s">
        <v>43</v>
      </c>
      <c r="E59" s="338">
        <f>H59+K59+N59+Q59+T59+W59+Z59+AE59+AJ59+AO59+AT59+AY59</f>
        <v>26</v>
      </c>
      <c r="F59" s="338">
        <f t="shared" si="306"/>
        <v>0</v>
      </c>
      <c r="G59" s="311">
        <f t="shared" si="306"/>
        <v>0</v>
      </c>
      <c r="H59" s="312"/>
      <c r="I59" s="312"/>
      <c r="J59" s="312"/>
      <c r="K59" s="313"/>
      <c r="L59" s="313"/>
      <c r="M59" s="313"/>
      <c r="N59" s="312"/>
      <c r="O59" s="312"/>
      <c r="P59" s="312"/>
      <c r="Q59" s="313"/>
      <c r="R59" s="313"/>
      <c r="S59" s="313"/>
      <c r="T59" s="312"/>
      <c r="U59" s="312"/>
      <c r="V59" s="312"/>
      <c r="W59" s="313">
        <v>26</v>
      </c>
      <c r="X59" s="313"/>
      <c r="Y59" s="313"/>
      <c r="Z59" s="312"/>
      <c r="AA59" s="312"/>
      <c r="AB59" s="312"/>
      <c r="AC59" s="312"/>
      <c r="AD59" s="312"/>
      <c r="AE59" s="313"/>
      <c r="AF59" s="313"/>
      <c r="AG59" s="313"/>
      <c r="AH59" s="313"/>
      <c r="AI59" s="313"/>
      <c r="AJ59" s="312"/>
      <c r="AK59" s="312"/>
      <c r="AL59" s="312"/>
      <c r="AM59" s="312"/>
      <c r="AN59" s="312"/>
      <c r="AO59" s="313"/>
      <c r="AP59" s="313"/>
      <c r="AQ59" s="313"/>
      <c r="AR59" s="313"/>
      <c r="AS59" s="313"/>
      <c r="AT59" s="312"/>
      <c r="AU59" s="312"/>
      <c r="AV59" s="312"/>
      <c r="AW59" s="312"/>
      <c r="AX59" s="312"/>
      <c r="AY59" s="313"/>
      <c r="AZ59" s="313"/>
      <c r="BA59" s="313"/>
      <c r="BB59" s="488"/>
      <c r="BC59" s="361"/>
    </row>
    <row r="60" spans="1:55" ht="27" customHeight="1" x14ac:dyDescent="0.25">
      <c r="A60" s="476" t="s">
        <v>14</v>
      </c>
      <c r="B60" s="476" t="s">
        <v>294</v>
      </c>
      <c r="C60" s="476" t="s">
        <v>284</v>
      </c>
      <c r="D60" s="138" t="s">
        <v>41</v>
      </c>
      <c r="E60" s="336">
        <f>E61+E62</f>
        <v>1283.78378</v>
      </c>
      <c r="F60" s="336">
        <f t="shared" ref="F60" si="350">F61+F62</f>
        <v>0</v>
      </c>
      <c r="G60" s="337">
        <f>F60/E60*100</f>
        <v>0</v>
      </c>
      <c r="H60" s="336">
        <f>H61+H62</f>
        <v>0</v>
      </c>
      <c r="I60" s="336">
        <f t="shared" ref="I60" si="351">I61+I62</f>
        <v>0</v>
      </c>
      <c r="J60" s="336">
        <f t="shared" ref="J60" si="352">J61+J62</f>
        <v>0</v>
      </c>
      <c r="K60" s="336">
        <f>K61+K62</f>
        <v>0</v>
      </c>
      <c r="L60" s="336">
        <f t="shared" ref="L60" si="353">L61+L62</f>
        <v>0</v>
      </c>
      <c r="M60" s="336">
        <f t="shared" ref="M60" si="354">M61+M62</f>
        <v>0</v>
      </c>
      <c r="N60" s="336">
        <f>N61+N62</f>
        <v>0</v>
      </c>
      <c r="O60" s="336">
        <f t="shared" ref="O60" si="355">O61+O62</f>
        <v>0</v>
      </c>
      <c r="P60" s="336">
        <f t="shared" ref="P60" si="356">P61+P62</f>
        <v>0</v>
      </c>
      <c r="Q60" s="336">
        <f>Q61+Q62</f>
        <v>0</v>
      </c>
      <c r="R60" s="336">
        <f t="shared" ref="R60" si="357">R61+R62</f>
        <v>0</v>
      </c>
      <c r="S60" s="336">
        <f t="shared" ref="S60" si="358">S61+S62</f>
        <v>0</v>
      </c>
      <c r="T60" s="336">
        <f>T61+T62</f>
        <v>0</v>
      </c>
      <c r="U60" s="336">
        <f t="shared" ref="U60" si="359">U61+U62</f>
        <v>0</v>
      </c>
      <c r="V60" s="336">
        <f t="shared" ref="V60" si="360">V61+V62</f>
        <v>0</v>
      </c>
      <c r="W60" s="336">
        <f>W61+W62</f>
        <v>200</v>
      </c>
      <c r="X60" s="336">
        <f t="shared" ref="X60" si="361">X61+X62</f>
        <v>0</v>
      </c>
      <c r="Y60" s="336">
        <f t="shared" ref="Y60" si="362">Y61+Y62</f>
        <v>0</v>
      </c>
      <c r="Z60" s="336">
        <f>Z61+Z62</f>
        <v>0</v>
      </c>
      <c r="AA60" s="336">
        <f t="shared" ref="AA60" si="363">AA61+AA62</f>
        <v>0</v>
      </c>
      <c r="AB60" s="336">
        <f t="shared" ref="AB60:AD60" si="364">AB61+AB62</f>
        <v>0</v>
      </c>
      <c r="AC60" s="336">
        <f t="shared" si="364"/>
        <v>0</v>
      </c>
      <c r="AD60" s="336">
        <f t="shared" si="364"/>
        <v>0</v>
      </c>
      <c r="AE60" s="336">
        <f>AE61+AE62</f>
        <v>0</v>
      </c>
      <c r="AF60" s="336">
        <f t="shared" ref="AF60" si="365">AF61+AF62</f>
        <v>0</v>
      </c>
      <c r="AG60" s="336">
        <f t="shared" ref="AG60:AI60" si="366">AG61+AG62</f>
        <v>0</v>
      </c>
      <c r="AH60" s="336">
        <f t="shared" si="366"/>
        <v>0</v>
      </c>
      <c r="AI60" s="336">
        <f t="shared" si="366"/>
        <v>0</v>
      </c>
      <c r="AJ60" s="336">
        <f>AJ61+AJ62</f>
        <v>0</v>
      </c>
      <c r="AK60" s="336">
        <f t="shared" ref="AK60" si="367">AK61+AK62</f>
        <v>0</v>
      </c>
      <c r="AL60" s="336">
        <f t="shared" ref="AL60" si="368">AL61+AL62</f>
        <v>0</v>
      </c>
      <c r="AM60" s="336">
        <f t="shared" ref="AM60" si="369">AM61+AM62</f>
        <v>0</v>
      </c>
      <c r="AN60" s="336">
        <f t="shared" ref="AN60" si="370">AN61+AN62</f>
        <v>0</v>
      </c>
      <c r="AO60" s="336">
        <f>AO61+AO62</f>
        <v>1083.78378</v>
      </c>
      <c r="AP60" s="336">
        <f t="shared" ref="AP60" si="371">AP61+AP62</f>
        <v>0</v>
      </c>
      <c r="AQ60" s="336">
        <f t="shared" ref="AQ60" si="372">AQ61+AQ62</f>
        <v>0</v>
      </c>
      <c r="AR60" s="336">
        <f t="shared" ref="AR60" si="373">AR61+AR62</f>
        <v>0</v>
      </c>
      <c r="AS60" s="336">
        <f t="shared" ref="AS60" si="374">AS61+AS62</f>
        <v>0</v>
      </c>
      <c r="AT60" s="336">
        <f>AT61+AT62</f>
        <v>0</v>
      </c>
      <c r="AU60" s="336">
        <f t="shared" ref="AU60" si="375">AU61+AU62</f>
        <v>0</v>
      </c>
      <c r="AV60" s="336">
        <f t="shared" ref="AV60" si="376">AV61+AV62</f>
        <v>0</v>
      </c>
      <c r="AW60" s="336">
        <f t="shared" ref="AW60" si="377">AW61+AW62</f>
        <v>0</v>
      </c>
      <c r="AX60" s="336">
        <f t="shared" ref="AX60" si="378">AX61+AX62</f>
        <v>0</v>
      </c>
      <c r="AY60" s="336">
        <f>AY61+AY62</f>
        <v>0</v>
      </c>
      <c r="AZ60" s="336">
        <f>AZ61+AZ62</f>
        <v>0</v>
      </c>
      <c r="BA60" s="336">
        <f>BA61+BA62</f>
        <v>0</v>
      </c>
      <c r="BB60" s="487"/>
      <c r="BC60" s="361"/>
    </row>
    <row r="61" spans="1:55" ht="46.5" customHeight="1" x14ac:dyDescent="0.25">
      <c r="A61" s="476"/>
      <c r="B61" s="476"/>
      <c r="C61" s="476"/>
      <c r="D61" s="267" t="s">
        <v>2</v>
      </c>
      <c r="E61" s="336">
        <f>E64</f>
        <v>950</v>
      </c>
      <c r="F61" s="336">
        <f t="shared" ref="F61" si="379">F64</f>
        <v>0</v>
      </c>
      <c r="G61" s="337">
        <f>F61/E61*100</f>
        <v>0</v>
      </c>
      <c r="H61" s="336">
        <f>H64</f>
        <v>0</v>
      </c>
      <c r="I61" s="336">
        <f t="shared" ref="I61:J61" si="380">I64</f>
        <v>0</v>
      </c>
      <c r="J61" s="336">
        <f t="shared" si="380"/>
        <v>0</v>
      </c>
      <c r="K61" s="336">
        <f>K64</f>
        <v>0</v>
      </c>
      <c r="L61" s="336">
        <f t="shared" ref="L61:M61" si="381">L64</f>
        <v>0</v>
      </c>
      <c r="M61" s="336">
        <f t="shared" si="381"/>
        <v>0</v>
      </c>
      <c r="N61" s="336">
        <f>N64</f>
        <v>0</v>
      </c>
      <c r="O61" s="336">
        <f t="shared" ref="O61:P61" si="382">O64</f>
        <v>0</v>
      </c>
      <c r="P61" s="336">
        <f t="shared" si="382"/>
        <v>0</v>
      </c>
      <c r="Q61" s="336">
        <f>Q64</f>
        <v>0</v>
      </c>
      <c r="R61" s="336">
        <f t="shared" ref="R61:S61" si="383">R64</f>
        <v>0</v>
      </c>
      <c r="S61" s="336">
        <f t="shared" si="383"/>
        <v>0</v>
      </c>
      <c r="T61" s="336">
        <f>T64</f>
        <v>0</v>
      </c>
      <c r="U61" s="336">
        <f t="shared" ref="U61:V61" si="384">U64</f>
        <v>0</v>
      </c>
      <c r="V61" s="336">
        <f t="shared" si="384"/>
        <v>0</v>
      </c>
      <c r="W61" s="336">
        <f>W64</f>
        <v>148</v>
      </c>
      <c r="X61" s="336">
        <f t="shared" ref="X61:Y61" si="385">X64</f>
        <v>0</v>
      </c>
      <c r="Y61" s="336">
        <f t="shared" si="385"/>
        <v>0</v>
      </c>
      <c r="Z61" s="336">
        <f>Z64</f>
        <v>0</v>
      </c>
      <c r="AA61" s="336">
        <f t="shared" ref="AA61:AD61" si="386">AA64</f>
        <v>0</v>
      </c>
      <c r="AB61" s="336">
        <f t="shared" si="386"/>
        <v>0</v>
      </c>
      <c r="AC61" s="336">
        <f t="shared" si="386"/>
        <v>0</v>
      </c>
      <c r="AD61" s="336">
        <f t="shared" si="386"/>
        <v>0</v>
      </c>
      <c r="AE61" s="336">
        <f>AE64</f>
        <v>0</v>
      </c>
      <c r="AF61" s="336">
        <f t="shared" ref="AF61:AI61" si="387">AF64</f>
        <v>0</v>
      </c>
      <c r="AG61" s="336">
        <f t="shared" si="387"/>
        <v>0</v>
      </c>
      <c r="AH61" s="336">
        <f t="shared" si="387"/>
        <v>0</v>
      </c>
      <c r="AI61" s="336">
        <f t="shared" si="387"/>
        <v>0</v>
      </c>
      <c r="AJ61" s="336">
        <f>AJ64</f>
        <v>0</v>
      </c>
      <c r="AK61" s="336">
        <f t="shared" ref="AK61:AN61" si="388">AK64</f>
        <v>0</v>
      </c>
      <c r="AL61" s="336">
        <f t="shared" si="388"/>
        <v>0</v>
      </c>
      <c r="AM61" s="336">
        <f t="shared" si="388"/>
        <v>0</v>
      </c>
      <c r="AN61" s="336">
        <f t="shared" si="388"/>
        <v>0</v>
      </c>
      <c r="AO61" s="336">
        <f>AO64</f>
        <v>802</v>
      </c>
      <c r="AP61" s="336">
        <f t="shared" ref="AP61:AS61" si="389">AP64</f>
        <v>0</v>
      </c>
      <c r="AQ61" s="336">
        <f t="shared" si="389"/>
        <v>0</v>
      </c>
      <c r="AR61" s="336">
        <f t="shared" si="389"/>
        <v>0</v>
      </c>
      <c r="AS61" s="336">
        <f t="shared" si="389"/>
        <v>0</v>
      </c>
      <c r="AT61" s="336">
        <f>AT64</f>
        <v>0</v>
      </c>
      <c r="AU61" s="336">
        <f t="shared" ref="AU61:AX61" si="390">AU64</f>
        <v>0</v>
      </c>
      <c r="AV61" s="336">
        <f t="shared" si="390"/>
        <v>0</v>
      </c>
      <c r="AW61" s="336">
        <f t="shared" si="390"/>
        <v>0</v>
      </c>
      <c r="AX61" s="336">
        <f t="shared" si="390"/>
        <v>0</v>
      </c>
      <c r="AY61" s="336">
        <f t="shared" ref="AY61:BA62" si="391">AY64</f>
        <v>0</v>
      </c>
      <c r="AZ61" s="336">
        <f t="shared" si="391"/>
        <v>0</v>
      </c>
      <c r="BA61" s="336">
        <f t="shared" si="391"/>
        <v>0</v>
      </c>
      <c r="BB61" s="488"/>
      <c r="BC61" s="361"/>
    </row>
    <row r="62" spans="1:55" ht="65.25" customHeight="1" x14ac:dyDescent="0.25">
      <c r="A62" s="476"/>
      <c r="B62" s="476"/>
      <c r="C62" s="476"/>
      <c r="D62" s="267" t="s">
        <v>43</v>
      </c>
      <c r="E62" s="336">
        <f>E65</f>
        <v>333.78377999999998</v>
      </c>
      <c r="F62" s="336">
        <f t="shared" ref="F62" si="392">F65</f>
        <v>0</v>
      </c>
      <c r="G62" s="337">
        <f>F62/E62*100</f>
        <v>0</v>
      </c>
      <c r="H62" s="336">
        <f>H65</f>
        <v>0</v>
      </c>
      <c r="I62" s="336">
        <f t="shared" ref="I62:J62" si="393">I65</f>
        <v>0</v>
      </c>
      <c r="J62" s="336">
        <f t="shared" si="393"/>
        <v>0</v>
      </c>
      <c r="K62" s="336">
        <f>K65</f>
        <v>0</v>
      </c>
      <c r="L62" s="336">
        <f t="shared" ref="L62:M62" si="394">L65</f>
        <v>0</v>
      </c>
      <c r="M62" s="336">
        <f t="shared" si="394"/>
        <v>0</v>
      </c>
      <c r="N62" s="336">
        <f>N65</f>
        <v>0</v>
      </c>
      <c r="O62" s="336">
        <f t="shared" ref="O62:P62" si="395">O65</f>
        <v>0</v>
      </c>
      <c r="P62" s="336">
        <f t="shared" si="395"/>
        <v>0</v>
      </c>
      <c r="Q62" s="336">
        <f>Q65</f>
        <v>0</v>
      </c>
      <c r="R62" s="336">
        <f t="shared" ref="R62:S62" si="396">R65</f>
        <v>0</v>
      </c>
      <c r="S62" s="336">
        <f t="shared" si="396"/>
        <v>0</v>
      </c>
      <c r="T62" s="336">
        <f>T65</f>
        <v>0</v>
      </c>
      <c r="U62" s="336">
        <f t="shared" ref="U62:V62" si="397">U65</f>
        <v>0</v>
      </c>
      <c r="V62" s="336">
        <f t="shared" si="397"/>
        <v>0</v>
      </c>
      <c r="W62" s="336">
        <f>W65</f>
        <v>52</v>
      </c>
      <c r="X62" s="336">
        <f t="shared" ref="X62:Y62" si="398">X65</f>
        <v>0</v>
      </c>
      <c r="Y62" s="336">
        <f t="shared" si="398"/>
        <v>0</v>
      </c>
      <c r="Z62" s="336">
        <f>Z65</f>
        <v>0</v>
      </c>
      <c r="AA62" s="336">
        <f t="shared" ref="AA62:AD62" si="399">AA65</f>
        <v>0</v>
      </c>
      <c r="AB62" s="336">
        <f t="shared" si="399"/>
        <v>0</v>
      </c>
      <c r="AC62" s="336">
        <f t="shared" si="399"/>
        <v>0</v>
      </c>
      <c r="AD62" s="336">
        <f t="shared" si="399"/>
        <v>0</v>
      </c>
      <c r="AE62" s="336">
        <f>AE65</f>
        <v>0</v>
      </c>
      <c r="AF62" s="336">
        <f t="shared" ref="AF62:AI62" si="400">AF65</f>
        <v>0</v>
      </c>
      <c r="AG62" s="336">
        <f t="shared" si="400"/>
        <v>0</v>
      </c>
      <c r="AH62" s="336">
        <f t="shared" si="400"/>
        <v>0</v>
      </c>
      <c r="AI62" s="336">
        <f t="shared" si="400"/>
        <v>0</v>
      </c>
      <c r="AJ62" s="336">
        <f>AJ65</f>
        <v>0</v>
      </c>
      <c r="AK62" s="336">
        <f t="shared" ref="AK62:AN62" si="401">AK65</f>
        <v>0</v>
      </c>
      <c r="AL62" s="336">
        <f t="shared" si="401"/>
        <v>0</v>
      </c>
      <c r="AM62" s="336">
        <f t="shared" si="401"/>
        <v>0</v>
      </c>
      <c r="AN62" s="336">
        <f t="shared" si="401"/>
        <v>0</v>
      </c>
      <c r="AO62" s="336">
        <f>AO65</f>
        <v>281.78377999999998</v>
      </c>
      <c r="AP62" s="336">
        <f t="shared" ref="AP62:AS62" si="402">AP65</f>
        <v>0</v>
      </c>
      <c r="AQ62" s="336">
        <f t="shared" si="402"/>
        <v>0</v>
      </c>
      <c r="AR62" s="336">
        <f t="shared" si="402"/>
        <v>0</v>
      </c>
      <c r="AS62" s="336">
        <f t="shared" si="402"/>
        <v>0</v>
      </c>
      <c r="AT62" s="336">
        <f>AT65</f>
        <v>0</v>
      </c>
      <c r="AU62" s="336">
        <f t="shared" ref="AU62:AX62" si="403">AU65</f>
        <v>0</v>
      </c>
      <c r="AV62" s="336">
        <f t="shared" si="403"/>
        <v>0</v>
      </c>
      <c r="AW62" s="336">
        <f t="shared" si="403"/>
        <v>0</v>
      </c>
      <c r="AX62" s="336">
        <f t="shared" si="403"/>
        <v>0</v>
      </c>
      <c r="AY62" s="336">
        <f t="shared" si="391"/>
        <v>0</v>
      </c>
      <c r="AZ62" s="336">
        <f t="shared" si="391"/>
        <v>0</v>
      </c>
      <c r="BA62" s="336">
        <f t="shared" si="391"/>
        <v>0</v>
      </c>
      <c r="BB62" s="551"/>
      <c r="BC62" s="361"/>
    </row>
    <row r="63" spans="1:55" ht="24.75" customHeight="1" x14ac:dyDescent="0.25">
      <c r="A63" s="475" t="s">
        <v>326</v>
      </c>
      <c r="B63" s="475" t="s">
        <v>296</v>
      </c>
      <c r="C63" s="475"/>
      <c r="D63" s="139" t="s">
        <v>41</v>
      </c>
      <c r="E63" s="338">
        <f>H63+K63+N63+Q63+T63+W63+Z63+AE63+AJ63+AO63+AT63+AY63</f>
        <v>1283.78378</v>
      </c>
      <c r="F63" s="338">
        <f t="shared" ref="F63:G65" si="404">I63+L63+O63+R63+U63+X63+AC63+AH63+AM63+AR63+AW63+AZ63</f>
        <v>0</v>
      </c>
      <c r="G63" s="348">
        <f t="shared" si="404"/>
        <v>0</v>
      </c>
      <c r="H63" s="339">
        <f t="shared" ref="H63" si="405">H64+H65</f>
        <v>0</v>
      </c>
      <c r="I63" s="339">
        <f t="shared" ref="I63" si="406">I64+I65</f>
        <v>0</v>
      </c>
      <c r="J63" s="339">
        <f t="shared" ref="J63" si="407">J64+J65</f>
        <v>0</v>
      </c>
      <c r="K63" s="340">
        <f t="shared" ref="K63" si="408">K64+K65</f>
        <v>0</v>
      </c>
      <c r="L63" s="340">
        <f t="shared" ref="L63" si="409">L64+L65</f>
        <v>0</v>
      </c>
      <c r="M63" s="340">
        <f t="shared" ref="M63" si="410">M64+M65</f>
        <v>0</v>
      </c>
      <c r="N63" s="339">
        <f t="shared" ref="N63" si="411">N64+N65</f>
        <v>0</v>
      </c>
      <c r="O63" s="339">
        <f t="shared" ref="O63" si="412">O64+O65</f>
        <v>0</v>
      </c>
      <c r="P63" s="339">
        <f t="shared" ref="P63" si="413">P64+P65</f>
        <v>0</v>
      </c>
      <c r="Q63" s="340">
        <f t="shared" ref="Q63" si="414">Q64+Q65</f>
        <v>0</v>
      </c>
      <c r="R63" s="340">
        <f t="shared" ref="R63" si="415">R64+R65</f>
        <v>0</v>
      </c>
      <c r="S63" s="340">
        <f t="shared" ref="S63" si="416">S64+S65</f>
        <v>0</v>
      </c>
      <c r="T63" s="339">
        <f t="shared" ref="T63" si="417">T64+T65</f>
        <v>0</v>
      </c>
      <c r="U63" s="339">
        <f t="shared" ref="U63" si="418">U64+U65</f>
        <v>0</v>
      </c>
      <c r="V63" s="339">
        <f t="shared" ref="V63" si="419">V64+V65</f>
        <v>0</v>
      </c>
      <c r="W63" s="340">
        <f t="shared" ref="W63" si="420">W64+W65</f>
        <v>200</v>
      </c>
      <c r="X63" s="340">
        <f t="shared" ref="X63" si="421">X64+X65</f>
        <v>0</v>
      </c>
      <c r="Y63" s="340">
        <f t="shared" ref="Y63" si="422">Y64+Y65</f>
        <v>0</v>
      </c>
      <c r="Z63" s="339">
        <f t="shared" ref="Z63" si="423">Z64+Z65</f>
        <v>0</v>
      </c>
      <c r="AA63" s="339">
        <f t="shared" ref="AA63" si="424">AA64+AA65</f>
        <v>0</v>
      </c>
      <c r="AB63" s="339">
        <f t="shared" ref="AB63" si="425">AB64+AB65</f>
        <v>0</v>
      </c>
      <c r="AC63" s="339">
        <f t="shared" ref="AC63" si="426">AC64+AC65</f>
        <v>0</v>
      </c>
      <c r="AD63" s="339">
        <f t="shared" ref="AD63" si="427">AD64+AD65</f>
        <v>0</v>
      </c>
      <c r="AE63" s="340">
        <f t="shared" ref="AE63" si="428">AE64+AE65</f>
        <v>0</v>
      </c>
      <c r="AF63" s="340">
        <f t="shared" ref="AF63" si="429">AF64+AF65</f>
        <v>0</v>
      </c>
      <c r="AG63" s="340">
        <f t="shared" ref="AG63" si="430">AG64+AG65</f>
        <v>0</v>
      </c>
      <c r="AH63" s="340">
        <f t="shared" ref="AH63" si="431">AH64+AH65</f>
        <v>0</v>
      </c>
      <c r="AI63" s="340">
        <f t="shared" ref="AI63" si="432">AI64+AI65</f>
        <v>0</v>
      </c>
      <c r="AJ63" s="339">
        <f t="shared" ref="AJ63" si="433">AJ64+AJ65</f>
        <v>0</v>
      </c>
      <c r="AK63" s="339">
        <f t="shared" ref="AK63" si="434">AK64+AK65</f>
        <v>0</v>
      </c>
      <c r="AL63" s="339">
        <f t="shared" ref="AL63" si="435">AL64+AL65</f>
        <v>0</v>
      </c>
      <c r="AM63" s="339">
        <f t="shared" ref="AM63" si="436">AM64+AM65</f>
        <v>0</v>
      </c>
      <c r="AN63" s="339">
        <f t="shared" ref="AN63" si="437">AN64+AN65</f>
        <v>0</v>
      </c>
      <c r="AO63" s="340">
        <f>AO64+AO65</f>
        <v>1083.78378</v>
      </c>
      <c r="AP63" s="340"/>
      <c r="AQ63" s="340"/>
      <c r="AR63" s="340">
        <f t="shared" ref="AR63" si="438">AR64+AR65</f>
        <v>0</v>
      </c>
      <c r="AS63" s="340">
        <f t="shared" ref="AS63" si="439">AS64+AS65</f>
        <v>0</v>
      </c>
      <c r="AT63" s="339">
        <f t="shared" ref="AT63" si="440">AT64+AT65</f>
        <v>0</v>
      </c>
      <c r="AU63" s="339">
        <f t="shared" ref="AU63" si="441">AU64+AU65</f>
        <v>0</v>
      </c>
      <c r="AV63" s="339">
        <f t="shared" ref="AV63" si="442">AV64+AV65</f>
        <v>0</v>
      </c>
      <c r="AW63" s="339">
        <f t="shared" ref="AW63" si="443">AW64+AW65</f>
        <v>0</v>
      </c>
      <c r="AX63" s="339">
        <f t="shared" ref="AX63" si="444">AX64+AX65</f>
        <v>0</v>
      </c>
      <c r="AY63" s="340">
        <f t="shared" ref="AY63" si="445">AY64+AY65</f>
        <v>0</v>
      </c>
      <c r="AZ63" s="340">
        <f t="shared" ref="AZ63" si="446">AZ64+AZ65</f>
        <v>0</v>
      </c>
      <c r="BA63" s="340">
        <f t="shared" ref="BA63" si="447">BA64+BA65</f>
        <v>0</v>
      </c>
      <c r="BB63" s="487"/>
      <c r="BC63" s="361"/>
    </row>
    <row r="64" spans="1:55" ht="39.75" customHeight="1" x14ac:dyDescent="0.25">
      <c r="A64" s="475"/>
      <c r="B64" s="475"/>
      <c r="C64" s="475"/>
      <c r="D64" s="268" t="s">
        <v>2</v>
      </c>
      <c r="E64" s="338">
        <f>H64+K64+N64+Q64+T64+W64+Z64+AE64+AJ64+AO64+AT64+AY64</f>
        <v>950</v>
      </c>
      <c r="F64" s="338">
        <f t="shared" si="404"/>
        <v>0</v>
      </c>
      <c r="G64" s="348">
        <f>F64/E64*100</f>
        <v>0</v>
      </c>
      <c r="H64" s="339"/>
      <c r="I64" s="339"/>
      <c r="J64" s="339"/>
      <c r="K64" s="340"/>
      <c r="L64" s="340"/>
      <c r="M64" s="340"/>
      <c r="N64" s="339"/>
      <c r="O64" s="339"/>
      <c r="P64" s="339"/>
      <c r="Q64" s="340"/>
      <c r="R64" s="340"/>
      <c r="S64" s="340"/>
      <c r="T64" s="339"/>
      <c r="U64" s="339"/>
      <c r="V64" s="339"/>
      <c r="W64" s="340">
        <v>148</v>
      </c>
      <c r="X64" s="340"/>
      <c r="Y64" s="340"/>
      <c r="Z64" s="339"/>
      <c r="AA64" s="339"/>
      <c r="AB64" s="339"/>
      <c r="AC64" s="339"/>
      <c r="AD64" s="339"/>
      <c r="AE64" s="340"/>
      <c r="AF64" s="340"/>
      <c r="AG64" s="340"/>
      <c r="AH64" s="340"/>
      <c r="AI64" s="340"/>
      <c r="AJ64" s="339"/>
      <c r="AK64" s="339"/>
      <c r="AL64" s="339"/>
      <c r="AM64" s="339"/>
      <c r="AN64" s="339"/>
      <c r="AO64" s="340">
        <v>802</v>
      </c>
      <c r="AP64" s="340"/>
      <c r="AQ64" s="340"/>
      <c r="AR64" s="340"/>
      <c r="AS64" s="340"/>
      <c r="AT64" s="339"/>
      <c r="AU64" s="339"/>
      <c r="AV64" s="339"/>
      <c r="AW64" s="339"/>
      <c r="AX64" s="339"/>
      <c r="AY64" s="340"/>
      <c r="AZ64" s="340"/>
      <c r="BA64" s="340"/>
      <c r="BB64" s="488"/>
      <c r="BC64" s="361"/>
    </row>
    <row r="65" spans="1:55" ht="26.25" customHeight="1" x14ac:dyDescent="0.25">
      <c r="A65" s="475"/>
      <c r="B65" s="475"/>
      <c r="C65" s="475"/>
      <c r="D65" s="268" t="s">
        <v>43</v>
      </c>
      <c r="E65" s="338">
        <f>H65+K65+N65+Q65+T65+W65+Z65+AE65+AJ65+AO65+AT65+AY65</f>
        <v>333.78377999999998</v>
      </c>
      <c r="F65" s="338">
        <f t="shared" si="404"/>
        <v>0</v>
      </c>
      <c r="G65" s="348">
        <f>F65/E65*100</f>
        <v>0</v>
      </c>
      <c r="H65" s="339"/>
      <c r="I65" s="339"/>
      <c r="J65" s="339"/>
      <c r="K65" s="340"/>
      <c r="L65" s="340"/>
      <c r="M65" s="340"/>
      <c r="N65" s="339"/>
      <c r="O65" s="339"/>
      <c r="P65" s="339"/>
      <c r="Q65" s="340"/>
      <c r="R65" s="340"/>
      <c r="S65" s="340"/>
      <c r="T65" s="339"/>
      <c r="U65" s="339"/>
      <c r="V65" s="339"/>
      <c r="W65" s="340">
        <v>52</v>
      </c>
      <c r="X65" s="340"/>
      <c r="Y65" s="340"/>
      <c r="Z65" s="339"/>
      <c r="AA65" s="339"/>
      <c r="AB65" s="339"/>
      <c r="AC65" s="339"/>
      <c r="AD65" s="339"/>
      <c r="AE65" s="340"/>
      <c r="AF65" s="340"/>
      <c r="AG65" s="340"/>
      <c r="AH65" s="340"/>
      <c r="AI65" s="340"/>
      <c r="AJ65" s="339"/>
      <c r="AK65" s="339"/>
      <c r="AL65" s="339"/>
      <c r="AM65" s="339"/>
      <c r="AN65" s="339"/>
      <c r="AO65" s="340">
        <v>281.78377999999998</v>
      </c>
      <c r="AP65" s="340"/>
      <c r="AQ65" s="340"/>
      <c r="AR65" s="340"/>
      <c r="AS65" s="340"/>
      <c r="AT65" s="339"/>
      <c r="AU65" s="339"/>
      <c r="AV65" s="339"/>
      <c r="AW65" s="339"/>
      <c r="AX65" s="339"/>
      <c r="AY65" s="340"/>
      <c r="AZ65" s="340"/>
      <c r="BA65" s="340"/>
      <c r="BB65" s="488"/>
      <c r="BC65" s="361"/>
    </row>
    <row r="66" spans="1:55" ht="63.75" customHeight="1" x14ac:dyDescent="0.25">
      <c r="A66" s="476" t="s">
        <v>15</v>
      </c>
      <c r="B66" s="476" t="s">
        <v>297</v>
      </c>
      <c r="C66" s="476" t="s">
        <v>298</v>
      </c>
      <c r="D66" s="138" t="s">
        <v>41</v>
      </c>
      <c r="E66" s="336">
        <f>E67+E68</f>
        <v>1753.6</v>
      </c>
      <c r="F66" s="336">
        <f>F67+F68</f>
        <v>230.63516999999999</v>
      </c>
      <c r="G66" s="337">
        <f>F66/E66*100</f>
        <v>13.152096829379561</v>
      </c>
      <c r="H66" s="336">
        <f t="shared" ref="H66:V66" si="448">H67+H68</f>
        <v>0</v>
      </c>
      <c r="I66" s="336">
        <f t="shared" si="448"/>
        <v>0</v>
      </c>
      <c r="J66" s="336">
        <f t="shared" si="448"/>
        <v>0</v>
      </c>
      <c r="K66" s="336">
        <f t="shared" si="448"/>
        <v>0</v>
      </c>
      <c r="L66" s="336">
        <f t="shared" si="448"/>
        <v>0</v>
      </c>
      <c r="M66" s="336">
        <f t="shared" si="448"/>
        <v>0</v>
      </c>
      <c r="N66" s="336">
        <f t="shared" si="448"/>
        <v>230.63516999999999</v>
      </c>
      <c r="O66" s="336">
        <f t="shared" si="448"/>
        <v>230.63516999999999</v>
      </c>
      <c r="P66" s="336">
        <f t="shared" si="448"/>
        <v>0</v>
      </c>
      <c r="Q66" s="336">
        <f t="shared" si="448"/>
        <v>0</v>
      </c>
      <c r="R66" s="336">
        <f t="shared" si="448"/>
        <v>0</v>
      </c>
      <c r="S66" s="336">
        <f t="shared" si="448"/>
        <v>0</v>
      </c>
      <c r="T66" s="336">
        <f t="shared" si="448"/>
        <v>153.9</v>
      </c>
      <c r="U66" s="336">
        <f t="shared" si="448"/>
        <v>0</v>
      </c>
      <c r="V66" s="336">
        <f t="shared" si="448"/>
        <v>0</v>
      </c>
      <c r="W66" s="336">
        <f>W67+W68</f>
        <v>90.376909999999995</v>
      </c>
      <c r="X66" s="336">
        <f>X67+X68</f>
        <v>0</v>
      </c>
      <c r="Y66" s="336">
        <f>Y67+Y68</f>
        <v>0</v>
      </c>
      <c r="Z66" s="336">
        <f>Z67+Z68</f>
        <v>321.89391999999998</v>
      </c>
      <c r="AA66" s="336"/>
      <c r="AB66" s="336"/>
      <c r="AC66" s="336">
        <f>AC67+AC68</f>
        <v>0</v>
      </c>
      <c r="AD66" s="336">
        <f>AD67+AD68</f>
        <v>0</v>
      </c>
      <c r="AE66" s="336">
        <f>AE67+AE68</f>
        <v>0</v>
      </c>
      <c r="AF66" s="336"/>
      <c r="AG66" s="336"/>
      <c r="AH66" s="336">
        <f>AH67+AH68</f>
        <v>0</v>
      </c>
      <c r="AI66" s="336">
        <f>AI67+AI68</f>
        <v>0</v>
      </c>
      <c r="AJ66" s="336">
        <f>AJ67+AJ68</f>
        <v>0</v>
      </c>
      <c r="AK66" s="336"/>
      <c r="AL66" s="336"/>
      <c r="AM66" s="336">
        <f>AM67+AM68</f>
        <v>0</v>
      </c>
      <c r="AN66" s="336">
        <f>AN67+AN68</f>
        <v>0</v>
      </c>
      <c r="AO66" s="336">
        <f>AO67+AO68</f>
        <v>375.9</v>
      </c>
      <c r="AP66" s="336"/>
      <c r="AQ66" s="336"/>
      <c r="AR66" s="336">
        <f>AR67+AR68</f>
        <v>0</v>
      </c>
      <c r="AS66" s="336">
        <f>AS67+AS68</f>
        <v>0</v>
      </c>
      <c r="AT66" s="336">
        <f>AT67+AT68</f>
        <v>84</v>
      </c>
      <c r="AU66" s="336"/>
      <c r="AV66" s="336"/>
      <c r="AW66" s="336">
        <f>AW67+AW68</f>
        <v>0</v>
      </c>
      <c r="AX66" s="336">
        <f>AX67+AX68</f>
        <v>0</v>
      </c>
      <c r="AY66" s="336">
        <f>AY67+AY68</f>
        <v>496.89400000000001</v>
      </c>
      <c r="AZ66" s="336">
        <f>AZ67+AZ68</f>
        <v>0</v>
      </c>
      <c r="BA66" s="336">
        <f>BA67+BA68</f>
        <v>0</v>
      </c>
      <c r="BB66" s="487"/>
      <c r="BC66" s="361"/>
    </row>
    <row r="67" spans="1:55" ht="53.25" hidden="1" customHeight="1" x14ac:dyDescent="0.25">
      <c r="A67" s="476"/>
      <c r="B67" s="476"/>
      <c r="C67" s="476"/>
      <c r="D67" s="267" t="s">
        <v>2</v>
      </c>
      <c r="E67" s="336">
        <f t="shared" ref="E67:G68" si="449">E70+E73+E76+E79+E82</f>
        <v>0</v>
      </c>
      <c r="F67" s="336">
        <f t="shared" si="449"/>
        <v>0</v>
      </c>
      <c r="G67" s="336">
        <f t="shared" si="449"/>
        <v>0</v>
      </c>
      <c r="H67" s="336">
        <f t="shared" ref="H67:V67" si="450">H70+H73+H76+H79+H82</f>
        <v>0</v>
      </c>
      <c r="I67" s="336">
        <f t="shared" si="450"/>
        <v>0</v>
      </c>
      <c r="J67" s="336">
        <f t="shared" si="450"/>
        <v>0</v>
      </c>
      <c r="K67" s="336">
        <f t="shared" si="450"/>
        <v>0</v>
      </c>
      <c r="L67" s="336">
        <f t="shared" si="450"/>
        <v>0</v>
      </c>
      <c r="M67" s="336">
        <f t="shared" si="450"/>
        <v>0</v>
      </c>
      <c r="N67" s="336">
        <f t="shared" si="450"/>
        <v>0</v>
      </c>
      <c r="O67" s="336">
        <f t="shared" si="450"/>
        <v>0</v>
      </c>
      <c r="P67" s="336">
        <f t="shared" si="450"/>
        <v>0</v>
      </c>
      <c r="Q67" s="336">
        <f t="shared" si="450"/>
        <v>0</v>
      </c>
      <c r="R67" s="336">
        <f t="shared" si="450"/>
        <v>0</v>
      </c>
      <c r="S67" s="336">
        <f t="shared" si="450"/>
        <v>0</v>
      </c>
      <c r="T67" s="336">
        <f t="shared" si="450"/>
        <v>0</v>
      </c>
      <c r="U67" s="336">
        <f t="shared" si="450"/>
        <v>0</v>
      </c>
      <c r="V67" s="336">
        <f t="shared" si="450"/>
        <v>0</v>
      </c>
      <c r="W67" s="336">
        <f t="shared" ref="W67:Z68" si="451">W70+W73+W76+W79+W82</f>
        <v>0</v>
      </c>
      <c r="X67" s="336">
        <f t="shared" si="451"/>
        <v>0</v>
      </c>
      <c r="Y67" s="336">
        <f t="shared" si="451"/>
        <v>0</v>
      </c>
      <c r="Z67" s="336">
        <f t="shared" si="451"/>
        <v>0</v>
      </c>
      <c r="AA67" s="336"/>
      <c r="AB67" s="336"/>
      <c r="AC67" s="336">
        <f t="shared" ref="AC67:AE68" si="452">AC70+AC73+AC76+AC79+AC82</f>
        <v>0</v>
      </c>
      <c r="AD67" s="336">
        <f t="shared" si="452"/>
        <v>0</v>
      </c>
      <c r="AE67" s="336">
        <f t="shared" si="452"/>
        <v>0</v>
      </c>
      <c r="AF67" s="336"/>
      <c r="AG67" s="336"/>
      <c r="AH67" s="336">
        <f t="shared" ref="AH67:AJ68" si="453">AH70+AH73+AH76+AH79+AH82</f>
        <v>0</v>
      </c>
      <c r="AI67" s="336">
        <f t="shared" si="453"/>
        <v>0</v>
      </c>
      <c r="AJ67" s="336">
        <f t="shared" si="453"/>
        <v>0</v>
      </c>
      <c r="AK67" s="336"/>
      <c r="AL67" s="336"/>
      <c r="AM67" s="336">
        <f t="shared" ref="AM67:AO68" si="454">AM70+AM73+AM76+AM79+AM82</f>
        <v>0</v>
      </c>
      <c r="AN67" s="336">
        <f t="shared" si="454"/>
        <v>0</v>
      </c>
      <c r="AO67" s="336">
        <f t="shared" si="454"/>
        <v>0</v>
      </c>
      <c r="AP67" s="336"/>
      <c r="AQ67" s="336"/>
      <c r="AR67" s="336">
        <f t="shared" ref="AR67:AT68" si="455">AR70+AR73+AR76+AR79+AR82</f>
        <v>0</v>
      </c>
      <c r="AS67" s="336">
        <f t="shared" si="455"/>
        <v>0</v>
      </c>
      <c r="AT67" s="336">
        <f t="shared" si="455"/>
        <v>0</v>
      </c>
      <c r="AU67" s="336"/>
      <c r="AV67" s="336"/>
      <c r="AW67" s="336">
        <f t="shared" ref="AW67:BA68" si="456">AW70+AW73+AW76+AW79+AW82</f>
        <v>0</v>
      </c>
      <c r="AX67" s="336">
        <f t="shared" si="456"/>
        <v>0</v>
      </c>
      <c r="AY67" s="336">
        <f t="shared" si="456"/>
        <v>0</v>
      </c>
      <c r="AZ67" s="336">
        <f t="shared" si="456"/>
        <v>0</v>
      </c>
      <c r="BA67" s="336">
        <f t="shared" si="456"/>
        <v>0</v>
      </c>
      <c r="BB67" s="488"/>
      <c r="BC67" s="361"/>
    </row>
    <row r="68" spans="1:55" ht="58.5" customHeight="1" x14ac:dyDescent="0.25">
      <c r="A68" s="476"/>
      <c r="B68" s="476"/>
      <c r="C68" s="476"/>
      <c r="D68" s="267" t="s">
        <v>43</v>
      </c>
      <c r="E68" s="336">
        <f t="shared" si="449"/>
        <v>1753.6</v>
      </c>
      <c r="F68" s="336">
        <f t="shared" si="449"/>
        <v>230.63516999999999</v>
      </c>
      <c r="G68" s="337">
        <f>F68/E68*100</f>
        <v>13.152096829379561</v>
      </c>
      <c r="H68" s="336">
        <f t="shared" ref="H68:V68" si="457">H71+H74+H77+H80+H83</f>
        <v>0</v>
      </c>
      <c r="I68" s="336">
        <f t="shared" si="457"/>
        <v>0</v>
      </c>
      <c r="J68" s="336">
        <f t="shared" si="457"/>
        <v>0</v>
      </c>
      <c r="K68" s="336">
        <f>K71+K74+K77+K80+K83</f>
        <v>0</v>
      </c>
      <c r="L68" s="336">
        <f t="shared" si="457"/>
        <v>0</v>
      </c>
      <c r="M68" s="336">
        <f t="shared" si="457"/>
        <v>0</v>
      </c>
      <c r="N68" s="336">
        <f t="shared" si="457"/>
        <v>230.63516999999999</v>
      </c>
      <c r="O68" s="336">
        <f t="shared" si="457"/>
        <v>230.63516999999999</v>
      </c>
      <c r="P68" s="336">
        <f t="shared" si="457"/>
        <v>0</v>
      </c>
      <c r="Q68" s="336">
        <f t="shared" si="457"/>
        <v>0</v>
      </c>
      <c r="R68" s="336">
        <f t="shared" si="457"/>
        <v>0</v>
      </c>
      <c r="S68" s="336">
        <f t="shared" si="457"/>
        <v>0</v>
      </c>
      <c r="T68" s="336">
        <f t="shared" si="457"/>
        <v>153.9</v>
      </c>
      <c r="U68" s="336">
        <f t="shared" si="457"/>
        <v>0</v>
      </c>
      <c r="V68" s="336">
        <f t="shared" si="457"/>
        <v>0</v>
      </c>
      <c r="W68" s="336">
        <f t="shared" si="451"/>
        <v>90.376909999999995</v>
      </c>
      <c r="X68" s="336">
        <f t="shared" si="451"/>
        <v>0</v>
      </c>
      <c r="Y68" s="336">
        <f t="shared" si="451"/>
        <v>0</v>
      </c>
      <c r="Z68" s="336">
        <f t="shared" si="451"/>
        <v>321.89391999999998</v>
      </c>
      <c r="AA68" s="336"/>
      <c r="AB68" s="336"/>
      <c r="AC68" s="336">
        <f t="shared" si="452"/>
        <v>0</v>
      </c>
      <c r="AD68" s="336">
        <f t="shared" si="452"/>
        <v>0</v>
      </c>
      <c r="AE68" s="336">
        <f t="shared" si="452"/>
        <v>0</v>
      </c>
      <c r="AF68" s="336"/>
      <c r="AG68" s="336"/>
      <c r="AH68" s="336">
        <f t="shared" si="453"/>
        <v>0</v>
      </c>
      <c r="AI68" s="336">
        <f t="shared" si="453"/>
        <v>0</v>
      </c>
      <c r="AJ68" s="336">
        <f t="shared" si="453"/>
        <v>0</v>
      </c>
      <c r="AK68" s="336"/>
      <c r="AL68" s="336"/>
      <c r="AM68" s="336">
        <f t="shared" si="454"/>
        <v>0</v>
      </c>
      <c r="AN68" s="336">
        <f t="shared" si="454"/>
        <v>0</v>
      </c>
      <c r="AO68" s="336">
        <f t="shared" si="454"/>
        <v>375.9</v>
      </c>
      <c r="AP68" s="336"/>
      <c r="AQ68" s="336"/>
      <c r="AR68" s="336">
        <f t="shared" si="455"/>
        <v>0</v>
      </c>
      <c r="AS68" s="336">
        <f t="shared" si="455"/>
        <v>0</v>
      </c>
      <c r="AT68" s="336">
        <f t="shared" si="455"/>
        <v>84</v>
      </c>
      <c r="AU68" s="336"/>
      <c r="AV68" s="336"/>
      <c r="AW68" s="336">
        <f t="shared" si="456"/>
        <v>0</v>
      </c>
      <c r="AX68" s="336">
        <f t="shared" si="456"/>
        <v>0</v>
      </c>
      <c r="AY68" s="336">
        <f t="shared" si="456"/>
        <v>496.89400000000001</v>
      </c>
      <c r="AZ68" s="336">
        <f t="shared" si="456"/>
        <v>0</v>
      </c>
      <c r="BA68" s="336">
        <f t="shared" si="456"/>
        <v>0</v>
      </c>
      <c r="BB68" s="488"/>
      <c r="BC68" s="361"/>
    </row>
    <row r="69" spans="1:55" ht="29.25" customHeight="1" x14ac:dyDescent="0.25">
      <c r="A69" s="475" t="s">
        <v>332</v>
      </c>
      <c r="B69" s="475" t="s">
        <v>299</v>
      </c>
      <c r="C69" s="475"/>
      <c r="D69" s="139" t="s">
        <v>41</v>
      </c>
      <c r="E69" s="338">
        <f t="shared" ref="E69:E85" si="458">H69+K69+N69+Q69+T69+W69+Z69+AE69+AJ69+AO69+AT69+AY69</f>
        <v>553.6</v>
      </c>
      <c r="F69" s="338">
        <f t="shared" ref="F69:F85" si="459">I69+L69+O69+R69+U69+X69+AC69+AH69+AM69+AR69+AW69+AZ69</f>
        <v>10.006080000000001</v>
      </c>
      <c r="G69" s="348">
        <f t="shared" ref="G69:G82" si="460">J69+M69+P69+S69+V69+Y69+AD69+AI69+AN69+AS69+AX69+BA69</f>
        <v>0</v>
      </c>
      <c r="H69" s="339">
        <f t="shared" ref="H69:AN69" si="461">H70+H71</f>
        <v>0</v>
      </c>
      <c r="I69" s="339">
        <f t="shared" si="461"/>
        <v>0</v>
      </c>
      <c r="J69" s="339">
        <f t="shared" si="461"/>
        <v>0</v>
      </c>
      <c r="K69" s="340">
        <f t="shared" si="461"/>
        <v>0</v>
      </c>
      <c r="L69" s="340">
        <f t="shared" si="461"/>
        <v>0</v>
      </c>
      <c r="M69" s="340">
        <f t="shared" si="461"/>
        <v>0</v>
      </c>
      <c r="N69" s="339">
        <f t="shared" si="461"/>
        <v>10.006080000000001</v>
      </c>
      <c r="O69" s="339">
        <f t="shared" si="461"/>
        <v>10.006080000000001</v>
      </c>
      <c r="P69" s="339">
        <f t="shared" si="461"/>
        <v>0</v>
      </c>
      <c r="Q69" s="340">
        <f t="shared" si="461"/>
        <v>0</v>
      </c>
      <c r="R69" s="340">
        <f t="shared" si="461"/>
        <v>0</v>
      </c>
      <c r="S69" s="340">
        <f t="shared" si="461"/>
        <v>0</v>
      </c>
      <c r="T69" s="339">
        <f t="shared" si="461"/>
        <v>111</v>
      </c>
      <c r="U69" s="339">
        <f t="shared" si="461"/>
        <v>0</v>
      </c>
      <c r="V69" s="339">
        <f t="shared" si="461"/>
        <v>0</v>
      </c>
      <c r="W69" s="340">
        <f t="shared" si="461"/>
        <v>0</v>
      </c>
      <c r="X69" s="340">
        <f t="shared" si="461"/>
        <v>0</v>
      </c>
      <c r="Y69" s="340">
        <f t="shared" si="461"/>
        <v>0</v>
      </c>
      <c r="Z69" s="339">
        <f t="shared" si="461"/>
        <v>155.79392000000001</v>
      </c>
      <c r="AA69" s="339">
        <f t="shared" si="461"/>
        <v>0</v>
      </c>
      <c r="AB69" s="339">
        <f t="shared" si="461"/>
        <v>0</v>
      </c>
      <c r="AC69" s="339">
        <f t="shared" si="461"/>
        <v>0</v>
      </c>
      <c r="AD69" s="339">
        <f t="shared" si="461"/>
        <v>0</v>
      </c>
      <c r="AE69" s="340">
        <f t="shared" si="461"/>
        <v>0</v>
      </c>
      <c r="AF69" s="340">
        <f t="shared" si="461"/>
        <v>0</v>
      </c>
      <c r="AG69" s="340">
        <f t="shared" si="461"/>
        <v>0</v>
      </c>
      <c r="AH69" s="340">
        <f t="shared" si="461"/>
        <v>0</v>
      </c>
      <c r="AI69" s="340">
        <f t="shared" si="461"/>
        <v>0</v>
      </c>
      <c r="AJ69" s="339">
        <f t="shared" si="461"/>
        <v>0</v>
      </c>
      <c r="AK69" s="339">
        <f t="shared" si="461"/>
        <v>0</v>
      </c>
      <c r="AL69" s="339">
        <f t="shared" si="461"/>
        <v>0</v>
      </c>
      <c r="AM69" s="339">
        <f t="shared" si="461"/>
        <v>0</v>
      </c>
      <c r="AN69" s="339">
        <f t="shared" si="461"/>
        <v>0</v>
      </c>
      <c r="AO69" s="340">
        <f>AO70+AO71</f>
        <v>138.4</v>
      </c>
      <c r="AP69" s="340"/>
      <c r="AQ69" s="340"/>
      <c r="AR69" s="340">
        <f t="shared" ref="AR69:BA69" si="462">AR70+AR71</f>
        <v>0</v>
      </c>
      <c r="AS69" s="340">
        <f t="shared" si="462"/>
        <v>0</v>
      </c>
      <c r="AT69" s="339">
        <f t="shared" si="462"/>
        <v>0</v>
      </c>
      <c r="AU69" s="339">
        <f t="shared" si="462"/>
        <v>0</v>
      </c>
      <c r="AV69" s="339">
        <f t="shared" si="462"/>
        <v>0</v>
      </c>
      <c r="AW69" s="339">
        <f t="shared" si="462"/>
        <v>0</v>
      </c>
      <c r="AX69" s="339">
        <f t="shared" si="462"/>
        <v>0</v>
      </c>
      <c r="AY69" s="340">
        <f t="shared" si="462"/>
        <v>138.4</v>
      </c>
      <c r="AZ69" s="340">
        <f t="shared" si="462"/>
        <v>0</v>
      </c>
      <c r="BA69" s="340">
        <f t="shared" si="462"/>
        <v>0</v>
      </c>
      <c r="BB69" s="487"/>
      <c r="BC69" s="361"/>
    </row>
    <row r="70" spans="1:55" ht="42" hidden="1" customHeight="1" x14ac:dyDescent="0.25">
      <c r="A70" s="475"/>
      <c r="B70" s="475"/>
      <c r="C70" s="475"/>
      <c r="D70" s="268" t="s">
        <v>2</v>
      </c>
      <c r="E70" s="338">
        <f t="shared" si="458"/>
        <v>0</v>
      </c>
      <c r="F70" s="338">
        <f t="shared" si="459"/>
        <v>0</v>
      </c>
      <c r="G70" s="348">
        <f t="shared" si="460"/>
        <v>0</v>
      </c>
      <c r="H70" s="339"/>
      <c r="I70" s="339"/>
      <c r="J70" s="339"/>
      <c r="K70" s="340"/>
      <c r="L70" s="340"/>
      <c r="M70" s="340"/>
      <c r="N70" s="339"/>
      <c r="O70" s="339"/>
      <c r="P70" s="339"/>
      <c r="Q70" s="340"/>
      <c r="R70" s="340"/>
      <c r="S70" s="340"/>
      <c r="T70" s="339"/>
      <c r="U70" s="339"/>
      <c r="V70" s="339"/>
      <c r="W70" s="340"/>
      <c r="X70" s="340"/>
      <c r="Y70" s="340"/>
      <c r="Z70" s="339"/>
      <c r="AA70" s="339"/>
      <c r="AB70" s="339"/>
      <c r="AC70" s="339"/>
      <c r="AD70" s="339"/>
      <c r="AE70" s="340"/>
      <c r="AF70" s="340"/>
      <c r="AG70" s="340"/>
      <c r="AH70" s="340"/>
      <c r="AI70" s="340"/>
      <c r="AJ70" s="339"/>
      <c r="AK70" s="339"/>
      <c r="AL70" s="339"/>
      <c r="AM70" s="339"/>
      <c r="AN70" s="339"/>
      <c r="AO70" s="340"/>
      <c r="AP70" s="340"/>
      <c r="AQ70" s="340"/>
      <c r="AR70" s="340"/>
      <c r="AS70" s="340"/>
      <c r="AT70" s="339"/>
      <c r="AU70" s="339"/>
      <c r="AV70" s="339"/>
      <c r="AW70" s="339"/>
      <c r="AX70" s="339"/>
      <c r="AY70" s="340"/>
      <c r="AZ70" s="340"/>
      <c r="BA70" s="340"/>
      <c r="BB70" s="488"/>
      <c r="BC70" s="361"/>
    </row>
    <row r="71" spans="1:55" ht="38.25" customHeight="1" x14ac:dyDescent="0.25">
      <c r="A71" s="475"/>
      <c r="B71" s="475"/>
      <c r="C71" s="475"/>
      <c r="D71" s="268" t="s">
        <v>43</v>
      </c>
      <c r="E71" s="338">
        <f t="shared" si="458"/>
        <v>553.6</v>
      </c>
      <c r="F71" s="338">
        <f t="shared" si="459"/>
        <v>10.006080000000001</v>
      </c>
      <c r="G71" s="348">
        <f>F71/E71*100</f>
        <v>1.8074566473988438</v>
      </c>
      <c r="H71" s="339"/>
      <c r="I71" s="339"/>
      <c r="J71" s="339"/>
      <c r="K71" s="340"/>
      <c r="L71" s="340"/>
      <c r="M71" s="340"/>
      <c r="N71" s="339">
        <v>10.006080000000001</v>
      </c>
      <c r="O71" s="339">
        <v>10.006080000000001</v>
      </c>
      <c r="P71" s="339"/>
      <c r="Q71" s="340"/>
      <c r="R71" s="340"/>
      <c r="S71" s="340"/>
      <c r="T71" s="339">
        <v>111</v>
      </c>
      <c r="U71" s="339"/>
      <c r="V71" s="339"/>
      <c r="W71" s="340"/>
      <c r="X71" s="340"/>
      <c r="Y71" s="340"/>
      <c r="Z71" s="339">
        <f>138.4+27.4-10.00608</f>
        <v>155.79392000000001</v>
      </c>
      <c r="AA71" s="339"/>
      <c r="AB71" s="339"/>
      <c r="AC71" s="339"/>
      <c r="AD71" s="339"/>
      <c r="AE71" s="340"/>
      <c r="AF71" s="340"/>
      <c r="AG71" s="340"/>
      <c r="AH71" s="340"/>
      <c r="AI71" s="340"/>
      <c r="AJ71" s="339"/>
      <c r="AK71" s="339"/>
      <c r="AL71" s="339"/>
      <c r="AM71" s="339"/>
      <c r="AN71" s="339"/>
      <c r="AO71" s="340">
        <v>138.4</v>
      </c>
      <c r="AP71" s="340"/>
      <c r="AQ71" s="340"/>
      <c r="AR71" s="340"/>
      <c r="AS71" s="340"/>
      <c r="AT71" s="339"/>
      <c r="AU71" s="339"/>
      <c r="AV71" s="339"/>
      <c r="AW71" s="339"/>
      <c r="AX71" s="339"/>
      <c r="AY71" s="340">
        <v>138.4</v>
      </c>
      <c r="AZ71" s="340"/>
      <c r="BA71" s="340"/>
      <c r="BB71" s="488"/>
      <c r="BC71" s="361"/>
    </row>
    <row r="72" spans="1:55" ht="45" customHeight="1" x14ac:dyDescent="0.25">
      <c r="A72" s="479" t="s">
        <v>333</v>
      </c>
      <c r="B72" s="477" t="s">
        <v>300</v>
      </c>
      <c r="C72" s="477"/>
      <c r="D72" s="139" t="s">
        <v>41</v>
      </c>
      <c r="E72" s="338">
        <f t="shared" si="458"/>
        <v>50</v>
      </c>
      <c r="F72" s="338">
        <f t="shared" si="459"/>
        <v>0</v>
      </c>
      <c r="G72" s="348">
        <f t="shared" si="460"/>
        <v>0</v>
      </c>
      <c r="H72" s="339">
        <f t="shared" ref="H72:AN72" si="463">H73+H74</f>
        <v>0</v>
      </c>
      <c r="I72" s="339">
        <f t="shared" si="463"/>
        <v>0</v>
      </c>
      <c r="J72" s="339">
        <f t="shared" si="463"/>
        <v>0</v>
      </c>
      <c r="K72" s="340">
        <f t="shared" si="463"/>
        <v>0</v>
      </c>
      <c r="L72" s="340">
        <f t="shared" si="463"/>
        <v>0</v>
      </c>
      <c r="M72" s="340">
        <f t="shared" si="463"/>
        <v>0</v>
      </c>
      <c r="N72" s="339">
        <f t="shared" si="463"/>
        <v>0</v>
      </c>
      <c r="O72" s="339">
        <f t="shared" si="463"/>
        <v>0</v>
      </c>
      <c r="P72" s="339">
        <f t="shared" si="463"/>
        <v>0</v>
      </c>
      <c r="Q72" s="340">
        <f t="shared" si="463"/>
        <v>0</v>
      </c>
      <c r="R72" s="340">
        <f t="shared" si="463"/>
        <v>0</v>
      </c>
      <c r="S72" s="340">
        <f t="shared" si="463"/>
        <v>0</v>
      </c>
      <c r="T72" s="339">
        <f t="shared" si="463"/>
        <v>0</v>
      </c>
      <c r="U72" s="339">
        <f t="shared" si="463"/>
        <v>0</v>
      </c>
      <c r="V72" s="339">
        <f t="shared" si="463"/>
        <v>0</v>
      </c>
      <c r="W72" s="340">
        <f t="shared" si="463"/>
        <v>0</v>
      </c>
      <c r="X72" s="340">
        <f t="shared" si="463"/>
        <v>0</v>
      </c>
      <c r="Y72" s="340">
        <f t="shared" si="463"/>
        <v>0</v>
      </c>
      <c r="Z72" s="339">
        <f t="shared" si="463"/>
        <v>0</v>
      </c>
      <c r="AA72" s="339">
        <f t="shared" si="463"/>
        <v>0</v>
      </c>
      <c r="AB72" s="339">
        <f t="shared" si="463"/>
        <v>0</v>
      </c>
      <c r="AC72" s="339">
        <f t="shared" si="463"/>
        <v>0</v>
      </c>
      <c r="AD72" s="339">
        <f t="shared" si="463"/>
        <v>0</v>
      </c>
      <c r="AE72" s="340">
        <f t="shared" si="463"/>
        <v>0</v>
      </c>
      <c r="AF72" s="340">
        <f t="shared" si="463"/>
        <v>0</v>
      </c>
      <c r="AG72" s="340">
        <f t="shared" si="463"/>
        <v>0</v>
      </c>
      <c r="AH72" s="340">
        <f t="shared" si="463"/>
        <v>0</v>
      </c>
      <c r="AI72" s="340">
        <f t="shared" si="463"/>
        <v>0</v>
      </c>
      <c r="AJ72" s="339">
        <f t="shared" si="463"/>
        <v>0</v>
      </c>
      <c r="AK72" s="339">
        <f t="shared" si="463"/>
        <v>0</v>
      </c>
      <c r="AL72" s="339">
        <f t="shared" si="463"/>
        <v>0</v>
      </c>
      <c r="AM72" s="339">
        <f t="shared" si="463"/>
        <v>0</v>
      </c>
      <c r="AN72" s="339">
        <f t="shared" si="463"/>
        <v>0</v>
      </c>
      <c r="AO72" s="340">
        <f>AO73+AO74</f>
        <v>0</v>
      </c>
      <c r="AP72" s="340"/>
      <c r="AQ72" s="340"/>
      <c r="AR72" s="340">
        <f t="shared" ref="AR72:BA72" si="464">AR73+AR74</f>
        <v>0</v>
      </c>
      <c r="AS72" s="340">
        <f t="shared" si="464"/>
        <v>0</v>
      </c>
      <c r="AT72" s="339">
        <f t="shared" si="464"/>
        <v>0</v>
      </c>
      <c r="AU72" s="339">
        <f t="shared" si="464"/>
        <v>0</v>
      </c>
      <c r="AV72" s="339">
        <f t="shared" si="464"/>
        <v>0</v>
      </c>
      <c r="AW72" s="339">
        <f t="shared" si="464"/>
        <v>0</v>
      </c>
      <c r="AX72" s="339">
        <f t="shared" si="464"/>
        <v>0</v>
      </c>
      <c r="AY72" s="340">
        <f t="shared" si="464"/>
        <v>50</v>
      </c>
      <c r="AZ72" s="340">
        <f t="shared" si="464"/>
        <v>0</v>
      </c>
      <c r="BA72" s="340">
        <f t="shared" si="464"/>
        <v>0</v>
      </c>
      <c r="BB72" s="487"/>
      <c r="BC72" s="361"/>
    </row>
    <row r="73" spans="1:55" ht="41.25" hidden="1" customHeight="1" x14ac:dyDescent="0.25">
      <c r="A73" s="480"/>
      <c r="B73" s="478"/>
      <c r="C73" s="478"/>
      <c r="D73" s="268" t="s">
        <v>2</v>
      </c>
      <c r="E73" s="338">
        <f t="shared" si="458"/>
        <v>0</v>
      </c>
      <c r="F73" s="338">
        <f t="shared" si="459"/>
        <v>0</v>
      </c>
      <c r="G73" s="338">
        <f t="shared" si="460"/>
        <v>0</v>
      </c>
      <c r="H73" s="339"/>
      <c r="I73" s="339"/>
      <c r="J73" s="339"/>
      <c r="K73" s="340"/>
      <c r="L73" s="340"/>
      <c r="M73" s="340"/>
      <c r="N73" s="339"/>
      <c r="O73" s="339"/>
      <c r="P73" s="339"/>
      <c r="Q73" s="340"/>
      <c r="R73" s="340"/>
      <c r="S73" s="340"/>
      <c r="T73" s="339"/>
      <c r="U73" s="339"/>
      <c r="V73" s="339"/>
      <c r="W73" s="340"/>
      <c r="X73" s="340"/>
      <c r="Y73" s="340"/>
      <c r="Z73" s="339"/>
      <c r="AA73" s="339"/>
      <c r="AB73" s="339"/>
      <c r="AC73" s="339"/>
      <c r="AD73" s="339"/>
      <c r="AE73" s="340"/>
      <c r="AF73" s="340"/>
      <c r="AG73" s="340"/>
      <c r="AH73" s="340"/>
      <c r="AI73" s="340"/>
      <c r="AJ73" s="339"/>
      <c r="AK73" s="339"/>
      <c r="AL73" s="339"/>
      <c r="AM73" s="339"/>
      <c r="AN73" s="339"/>
      <c r="AO73" s="340"/>
      <c r="AP73" s="340"/>
      <c r="AQ73" s="340"/>
      <c r="AR73" s="340"/>
      <c r="AS73" s="340"/>
      <c r="AT73" s="339"/>
      <c r="AU73" s="339"/>
      <c r="AV73" s="339"/>
      <c r="AW73" s="339"/>
      <c r="AX73" s="339"/>
      <c r="AY73" s="340"/>
      <c r="AZ73" s="340"/>
      <c r="BA73" s="340"/>
      <c r="BB73" s="488"/>
      <c r="BC73" s="361"/>
    </row>
    <row r="74" spans="1:55" ht="46.5" customHeight="1" x14ac:dyDescent="0.25">
      <c r="A74" s="480"/>
      <c r="B74" s="478"/>
      <c r="C74" s="478"/>
      <c r="D74" s="269" t="s">
        <v>43</v>
      </c>
      <c r="E74" s="338">
        <f t="shared" si="458"/>
        <v>50</v>
      </c>
      <c r="F74" s="338">
        <f t="shared" si="459"/>
        <v>0</v>
      </c>
      <c r="G74" s="338"/>
      <c r="H74" s="339"/>
      <c r="I74" s="339"/>
      <c r="J74" s="339"/>
      <c r="K74" s="340"/>
      <c r="L74" s="340"/>
      <c r="M74" s="340"/>
      <c r="N74" s="339"/>
      <c r="O74" s="339"/>
      <c r="P74" s="339"/>
      <c r="Q74" s="340"/>
      <c r="R74" s="340"/>
      <c r="S74" s="340"/>
      <c r="T74" s="339"/>
      <c r="U74" s="339"/>
      <c r="V74" s="339"/>
      <c r="W74" s="340"/>
      <c r="X74" s="340"/>
      <c r="Y74" s="340"/>
      <c r="Z74" s="339"/>
      <c r="AA74" s="339"/>
      <c r="AB74" s="339"/>
      <c r="AC74" s="339"/>
      <c r="AD74" s="339"/>
      <c r="AE74" s="340"/>
      <c r="AF74" s="340"/>
      <c r="AG74" s="340"/>
      <c r="AH74" s="340"/>
      <c r="AI74" s="340"/>
      <c r="AJ74" s="339"/>
      <c r="AK74" s="339"/>
      <c r="AL74" s="339"/>
      <c r="AM74" s="339"/>
      <c r="AN74" s="339"/>
      <c r="AO74" s="340"/>
      <c r="AP74" s="340"/>
      <c r="AQ74" s="340"/>
      <c r="AR74" s="340"/>
      <c r="AS74" s="340"/>
      <c r="AT74" s="339"/>
      <c r="AU74" s="339"/>
      <c r="AV74" s="339"/>
      <c r="AW74" s="339"/>
      <c r="AX74" s="339"/>
      <c r="AY74" s="340">
        <v>50</v>
      </c>
      <c r="AZ74" s="340"/>
      <c r="BA74" s="340"/>
      <c r="BB74" s="488"/>
      <c r="BC74" s="361"/>
    </row>
    <row r="75" spans="1:55" s="124" customFormat="1" ht="33.75" customHeight="1" x14ac:dyDescent="0.25">
      <c r="A75" s="479" t="s">
        <v>335</v>
      </c>
      <c r="B75" s="477" t="s">
        <v>301</v>
      </c>
      <c r="C75" s="477"/>
      <c r="D75" s="139" t="s">
        <v>41</v>
      </c>
      <c r="E75" s="338">
        <f t="shared" si="458"/>
        <v>800</v>
      </c>
      <c r="F75" s="338">
        <f t="shared" si="459"/>
        <v>109.62309</v>
      </c>
      <c r="G75" s="348">
        <f t="shared" si="460"/>
        <v>0</v>
      </c>
      <c r="H75" s="339">
        <f t="shared" ref="H75:AN75" si="465">H76+H77</f>
        <v>0</v>
      </c>
      <c r="I75" s="339">
        <f t="shared" si="465"/>
        <v>0</v>
      </c>
      <c r="J75" s="339">
        <f t="shared" si="465"/>
        <v>0</v>
      </c>
      <c r="K75" s="340">
        <f t="shared" si="465"/>
        <v>0</v>
      </c>
      <c r="L75" s="340">
        <f t="shared" si="465"/>
        <v>0</v>
      </c>
      <c r="M75" s="340">
        <f t="shared" si="465"/>
        <v>0</v>
      </c>
      <c r="N75" s="339">
        <f t="shared" si="465"/>
        <v>109.62309</v>
      </c>
      <c r="O75" s="339">
        <f t="shared" si="465"/>
        <v>109.62309</v>
      </c>
      <c r="P75" s="339">
        <f t="shared" si="465"/>
        <v>0</v>
      </c>
      <c r="Q75" s="340">
        <f t="shared" si="465"/>
        <v>0</v>
      </c>
      <c r="R75" s="340">
        <f t="shared" si="465"/>
        <v>0</v>
      </c>
      <c r="S75" s="340">
        <f t="shared" si="465"/>
        <v>0</v>
      </c>
      <c r="T75" s="339">
        <f t="shared" si="465"/>
        <v>33.9</v>
      </c>
      <c r="U75" s="339">
        <f t="shared" si="465"/>
        <v>0</v>
      </c>
      <c r="V75" s="339">
        <f t="shared" si="465"/>
        <v>0</v>
      </c>
      <c r="W75" s="340">
        <f t="shared" si="465"/>
        <v>90.376909999999995</v>
      </c>
      <c r="X75" s="340">
        <f t="shared" si="465"/>
        <v>0</v>
      </c>
      <c r="Y75" s="340">
        <f t="shared" si="465"/>
        <v>0</v>
      </c>
      <c r="Z75" s="339">
        <f t="shared" si="465"/>
        <v>166.1</v>
      </c>
      <c r="AA75" s="339">
        <f t="shared" si="465"/>
        <v>0</v>
      </c>
      <c r="AB75" s="339">
        <f t="shared" si="465"/>
        <v>0</v>
      </c>
      <c r="AC75" s="339">
        <f t="shared" si="465"/>
        <v>0</v>
      </c>
      <c r="AD75" s="339">
        <f t="shared" si="465"/>
        <v>0</v>
      </c>
      <c r="AE75" s="340">
        <f t="shared" si="465"/>
        <v>0</v>
      </c>
      <c r="AF75" s="340">
        <f t="shared" si="465"/>
        <v>0</v>
      </c>
      <c r="AG75" s="340">
        <f t="shared" si="465"/>
        <v>0</v>
      </c>
      <c r="AH75" s="340">
        <f t="shared" si="465"/>
        <v>0</v>
      </c>
      <c r="AI75" s="340">
        <f t="shared" si="465"/>
        <v>0</v>
      </c>
      <c r="AJ75" s="339">
        <f t="shared" si="465"/>
        <v>0</v>
      </c>
      <c r="AK75" s="339">
        <f t="shared" si="465"/>
        <v>0</v>
      </c>
      <c r="AL75" s="339">
        <f t="shared" si="465"/>
        <v>0</v>
      </c>
      <c r="AM75" s="339">
        <f t="shared" si="465"/>
        <v>0</v>
      </c>
      <c r="AN75" s="339">
        <f t="shared" si="465"/>
        <v>0</v>
      </c>
      <c r="AO75" s="340">
        <f>AO76+AO77</f>
        <v>200</v>
      </c>
      <c r="AP75" s="340"/>
      <c r="AQ75" s="340"/>
      <c r="AR75" s="340">
        <f t="shared" ref="AR75:BA75" si="466">AR76+AR77</f>
        <v>0</v>
      </c>
      <c r="AS75" s="340">
        <f t="shared" si="466"/>
        <v>0</v>
      </c>
      <c r="AT75" s="339">
        <f t="shared" si="466"/>
        <v>0</v>
      </c>
      <c r="AU75" s="339">
        <f t="shared" si="466"/>
        <v>0</v>
      </c>
      <c r="AV75" s="339">
        <f t="shared" si="466"/>
        <v>0</v>
      </c>
      <c r="AW75" s="339">
        <f t="shared" si="466"/>
        <v>0</v>
      </c>
      <c r="AX75" s="339">
        <f t="shared" si="466"/>
        <v>0</v>
      </c>
      <c r="AY75" s="340">
        <f t="shared" si="466"/>
        <v>200</v>
      </c>
      <c r="AZ75" s="340">
        <f t="shared" si="466"/>
        <v>0</v>
      </c>
      <c r="BA75" s="340">
        <f t="shared" si="466"/>
        <v>0</v>
      </c>
      <c r="BB75" s="487"/>
      <c r="BC75" s="361"/>
    </row>
    <row r="76" spans="1:55" ht="39.75" hidden="1" customHeight="1" x14ac:dyDescent="0.25">
      <c r="A76" s="480"/>
      <c r="B76" s="478"/>
      <c r="C76" s="478"/>
      <c r="D76" s="268" t="s">
        <v>2</v>
      </c>
      <c r="E76" s="338">
        <f t="shared" si="458"/>
        <v>0</v>
      </c>
      <c r="F76" s="338">
        <f t="shared" si="459"/>
        <v>0</v>
      </c>
      <c r="G76" s="348">
        <f t="shared" si="460"/>
        <v>0</v>
      </c>
      <c r="H76" s="339"/>
      <c r="I76" s="339"/>
      <c r="J76" s="339"/>
      <c r="K76" s="340"/>
      <c r="L76" s="340"/>
      <c r="M76" s="340"/>
      <c r="N76" s="339"/>
      <c r="O76" s="339"/>
      <c r="P76" s="339"/>
      <c r="Q76" s="340"/>
      <c r="R76" s="340"/>
      <c r="S76" s="340"/>
      <c r="T76" s="339"/>
      <c r="U76" s="339"/>
      <c r="V76" s="339"/>
      <c r="W76" s="340"/>
      <c r="X76" s="340"/>
      <c r="Y76" s="340"/>
      <c r="Z76" s="339"/>
      <c r="AA76" s="339"/>
      <c r="AB76" s="339"/>
      <c r="AC76" s="339"/>
      <c r="AD76" s="339"/>
      <c r="AE76" s="340"/>
      <c r="AF76" s="340"/>
      <c r="AG76" s="340"/>
      <c r="AH76" s="340"/>
      <c r="AI76" s="340"/>
      <c r="AJ76" s="339"/>
      <c r="AK76" s="339"/>
      <c r="AL76" s="339"/>
      <c r="AM76" s="339"/>
      <c r="AN76" s="339"/>
      <c r="AO76" s="340"/>
      <c r="AP76" s="340"/>
      <c r="AQ76" s="340"/>
      <c r="AR76" s="340"/>
      <c r="AS76" s="340"/>
      <c r="AT76" s="339"/>
      <c r="AU76" s="339"/>
      <c r="AV76" s="339"/>
      <c r="AW76" s="339"/>
      <c r="AX76" s="339"/>
      <c r="AY76" s="340"/>
      <c r="AZ76" s="340"/>
      <c r="BA76" s="340"/>
      <c r="BB76" s="488"/>
      <c r="BC76" s="361"/>
    </row>
    <row r="77" spans="1:55" ht="35.25" customHeight="1" x14ac:dyDescent="0.25">
      <c r="A77" s="480"/>
      <c r="B77" s="478"/>
      <c r="C77" s="478"/>
      <c r="D77" s="269" t="s">
        <v>43</v>
      </c>
      <c r="E77" s="338">
        <f t="shared" si="458"/>
        <v>800</v>
      </c>
      <c r="F77" s="338">
        <f t="shared" si="459"/>
        <v>109.62309</v>
      </c>
      <c r="G77" s="348">
        <f>F77/E77*100</f>
        <v>13.702886250000002</v>
      </c>
      <c r="H77" s="339"/>
      <c r="I77" s="339"/>
      <c r="J77" s="339"/>
      <c r="K77" s="340"/>
      <c r="L77" s="340"/>
      <c r="M77" s="340"/>
      <c r="N77" s="339">
        <v>109.62309</v>
      </c>
      <c r="O77" s="339">
        <v>109.62309</v>
      </c>
      <c r="P77" s="339"/>
      <c r="Q77" s="340"/>
      <c r="R77" s="340"/>
      <c r="S77" s="340"/>
      <c r="T77" s="339">
        <v>33.9</v>
      </c>
      <c r="U77" s="339"/>
      <c r="V77" s="339"/>
      <c r="W77" s="340">
        <f>200-109.62309</f>
        <v>90.376909999999995</v>
      </c>
      <c r="X77" s="340"/>
      <c r="Y77" s="340"/>
      <c r="Z77" s="339">
        <f>200-33.9</f>
        <v>166.1</v>
      </c>
      <c r="AA77" s="339"/>
      <c r="AB77" s="339"/>
      <c r="AC77" s="339"/>
      <c r="AD77" s="339"/>
      <c r="AE77" s="340"/>
      <c r="AF77" s="340"/>
      <c r="AG77" s="340"/>
      <c r="AH77" s="340"/>
      <c r="AI77" s="340"/>
      <c r="AJ77" s="339"/>
      <c r="AK77" s="339"/>
      <c r="AL77" s="339"/>
      <c r="AM77" s="339"/>
      <c r="AN77" s="339"/>
      <c r="AO77" s="340">
        <v>200</v>
      </c>
      <c r="AP77" s="340"/>
      <c r="AQ77" s="340"/>
      <c r="AR77" s="340"/>
      <c r="AS77" s="340"/>
      <c r="AT77" s="339"/>
      <c r="AU77" s="339"/>
      <c r="AV77" s="339"/>
      <c r="AW77" s="339"/>
      <c r="AX77" s="339"/>
      <c r="AY77" s="340">
        <v>200</v>
      </c>
      <c r="AZ77" s="340"/>
      <c r="BA77" s="340"/>
      <c r="BB77" s="488"/>
      <c r="BC77" s="361"/>
    </row>
    <row r="78" spans="1:55" ht="30.75" customHeight="1" x14ac:dyDescent="0.25">
      <c r="A78" s="479" t="s">
        <v>386</v>
      </c>
      <c r="B78" s="477" t="s">
        <v>302</v>
      </c>
      <c r="C78" s="477"/>
      <c r="D78" s="139" t="s">
        <v>41</v>
      </c>
      <c r="E78" s="338">
        <f t="shared" si="458"/>
        <v>200</v>
      </c>
      <c r="F78" s="338">
        <f t="shared" si="459"/>
        <v>16</v>
      </c>
      <c r="G78" s="348">
        <f t="shared" si="460"/>
        <v>0</v>
      </c>
      <c r="H78" s="339">
        <f t="shared" ref="H78:AN78" si="467">H79+H80</f>
        <v>0</v>
      </c>
      <c r="I78" s="339">
        <f t="shared" si="467"/>
        <v>0</v>
      </c>
      <c r="J78" s="339">
        <f t="shared" si="467"/>
        <v>0</v>
      </c>
      <c r="K78" s="340">
        <f t="shared" si="467"/>
        <v>0</v>
      </c>
      <c r="L78" s="340">
        <f t="shared" si="467"/>
        <v>0</v>
      </c>
      <c r="M78" s="340">
        <f t="shared" si="467"/>
        <v>0</v>
      </c>
      <c r="N78" s="339">
        <f t="shared" si="467"/>
        <v>16</v>
      </c>
      <c r="O78" s="339">
        <f t="shared" si="467"/>
        <v>16</v>
      </c>
      <c r="P78" s="339">
        <f t="shared" si="467"/>
        <v>0</v>
      </c>
      <c r="Q78" s="340">
        <f t="shared" si="467"/>
        <v>0</v>
      </c>
      <c r="R78" s="340">
        <f t="shared" si="467"/>
        <v>0</v>
      </c>
      <c r="S78" s="340">
        <f t="shared" si="467"/>
        <v>0</v>
      </c>
      <c r="T78" s="339">
        <f t="shared" si="467"/>
        <v>0</v>
      </c>
      <c r="U78" s="339">
        <f t="shared" si="467"/>
        <v>0</v>
      </c>
      <c r="V78" s="339">
        <f t="shared" si="467"/>
        <v>0</v>
      </c>
      <c r="W78" s="340">
        <f t="shared" si="467"/>
        <v>0</v>
      </c>
      <c r="X78" s="340">
        <f t="shared" si="467"/>
        <v>0</v>
      </c>
      <c r="Y78" s="340">
        <f t="shared" si="467"/>
        <v>0</v>
      </c>
      <c r="Z78" s="339">
        <f t="shared" si="467"/>
        <v>0</v>
      </c>
      <c r="AA78" s="339">
        <f t="shared" si="467"/>
        <v>0</v>
      </c>
      <c r="AB78" s="339">
        <f t="shared" si="467"/>
        <v>0</v>
      </c>
      <c r="AC78" s="339">
        <f t="shared" si="467"/>
        <v>0</v>
      </c>
      <c r="AD78" s="339">
        <f t="shared" si="467"/>
        <v>0</v>
      </c>
      <c r="AE78" s="340">
        <f t="shared" si="467"/>
        <v>0</v>
      </c>
      <c r="AF78" s="340">
        <f t="shared" si="467"/>
        <v>0</v>
      </c>
      <c r="AG78" s="340">
        <f t="shared" si="467"/>
        <v>0</v>
      </c>
      <c r="AH78" s="340">
        <f t="shared" si="467"/>
        <v>0</v>
      </c>
      <c r="AI78" s="340">
        <f t="shared" si="467"/>
        <v>0</v>
      </c>
      <c r="AJ78" s="339">
        <f t="shared" si="467"/>
        <v>0</v>
      </c>
      <c r="AK78" s="339">
        <f t="shared" si="467"/>
        <v>0</v>
      </c>
      <c r="AL78" s="339">
        <f t="shared" si="467"/>
        <v>0</v>
      </c>
      <c r="AM78" s="339">
        <f t="shared" si="467"/>
        <v>0</v>
      </c>
      <c r="AN78" s="339">
        <f t="shared" si="467"/>
        <v>0</v>
      </c>
      <c r="AO78" s="340">
        <f>AO79+AO80</f>
        <v>0</v>
      </c>
      <c r="AP78" s="340"/>
      <c r="AQ78" s="340"/>
      <c r="AR78" s="340">
        <f t="shared" ref="AR78:BA78" si="468">AR79+AR80</f>
        <v>0</v>
      </c>
      <c r="AS78" s="340">
        <f t="shared" si="468"/>
        <v>0</v>
      </c>
      <c r="AT78" s="339">
        <f t="shared" si="468"/>
        <v>84</v>
      </c>
      <c r="AU78" s="339">
        <f t="shared" si="468"/>
        <v>0</v>
      </c>
      <c r="AV78" s="339">
        <f t="shared" si="468"/>
        <v>0</v>
      </c>
      <c r="AW78" s="339">
        <f t="shared" si="468"/>
        <v>0</v>
      </c>
      <c r="AX78" s="339">
        <f t="shared" si="468"/>
        <v>0</v>
      </c>
      <c r="AY78" s="340">
        <f t="shared" si="468"/>
        <v>100</v>
      </c>
      <c r="AZ78" s="340">
        <f t="shared" si="468"/>
        <v>0</v>
      </c>
      <c r="BA78" s="340">
        <f t="shared" si="468"/>
        <v>0</v>
      </c>
      <c r="BB78" s="391"/>
      <c r="BC78" s="361"/>
    </row>
    <row r="79" spans="1:55" ht="40.5" hidden="1" customHeight="1" x14ac:dyDescent="0.25">
      <c r="A79" s="480"/>
      <c r="B79" s="478"/>
      <c r="C79" s="478"/>
      <c r="D79" s="268" t="s">
        <v>2</v>
      </c>
      <c r="E79" s="338">
        <f t="shared" si="458"/>
        <v>0</v>
      </c>
      <c r="F79" s="338">
        <f t="shared" si="459"/>
        <v>0</v>
      </c>
      <c r="G79" s="338">
        <f t="shared" si="460"/>
        <v>0</v>
      </c>
      <c r="H79" s="339"/>
      <c r="I79" s="339"/>
      <c r="J79" s="339"/>
      <c r="K79" s="340"/>
      <c r="L79" s="340"/>
      <c r="M79" s="340"/>
      <c r="N79" s="339"/>
      <c r="O79" s="339"/>
      <c r="P79" s="339"/>
      <c r="Q79" s="340"/>
      <c r="R79" s="340"/>
      <c r="S79" s="340"/>
      <c r="T79" s="339"/>
      <c r="U79" s="339"/>
      <c r="V79" s="339"/>
      <c r="W79" s="340"/>
      <c r="X79" s="340"/>
      <c r="Y79" s="340"/>
      <c r="Z79" s="339"/>
      <c r="AA79" s="339"/>
      <c r="AB79" s="339"/>
      <c r="AC79" s="339"/>
      <c r="AD79" s="339"/>
      <c r="AE79" s="340"/>
      <c r="AF79" s="340"/>
      <c r="AG79" s="340"/>
      <c r="AH79" s="340"/>
      <c r="AI79" s="340"/>
      <c r="AJ79" s="339"/>
      <c r="AK79" s="339"/>
      <c r="AL79" s="339"/>
      <c r="AM79" s="339"/>
      <c r="AN79" s="339"/>
      <c r="AO79" s="340"/>
      <c r="AP79" s="340"/>
      <c r="AQ79" s="340"/>
      <c r="AR79" s="340"/>
      <c r="AS79" s="340"/>
      <c r="AT79" s="339"/>
      <c r="AU79" s="339"/>
      <c r="AV79" s="339"/>
      <c r="AW79" s="339"/>
      <c r="AX79" s="339"/>
      <c r="AY79" s="340"/>
      <c r="AZ79" s="340"/>
      <c r="BA79" s="340"/>
      <c r="BB79" s="391"/>
      <c r="BC79" s="361"/>
    </row>
    <row r="80" spans="1:55" ht="34.5" customHeight="1" x14ac:dyDescent="0.25">
      <c r="A80" s="480"/>
      <c r="B80" s="478"/>
      <c r="C80" s="478"/>
      <c r="D80" s="269" t="s">
        <v>43</v>
      </c>
      <c r="E80" s="338">
        <f t="shared" si="458"/>
        <v>200</v>
      </c>
      <c r="F80" s="338">
        <f t="shared" si="459"/>
        <v>16</v>
      </c>
      <c r="G80" s="348">
        <f>F80/E80*100</f>
        <v>8</v>
      </c>
      <c r="H80" s="339"/>
      <c r="I80" s="339"/>
      <c r="J80" s="339"/>
      <c r="K80" s="340"/>
      <c r="L80" s="340"/>
      <c r="M80" s="340"/>
      <c r="N80" s="339">
        <v>16</v>
      </c>
      <c r="O80" s="339">
        <v>16</v>
      </c>
      <c r="P80" s="339"/>
      <c r="Q80" s="340"/>
      <c r="R80" s="340"/>
      <c r="S80" s="340"/>
      <c r="T80" s="339"/>
      <c r="U80" s="339"/>
      <c r="V80" s="339"/>
      <c r="W80" s="340"/>
      <c r="X80" s="340"/>
      <c r="Y80" s="340"/>
      <c r="Z80" s="339"/>
      <c r="AA80" s="339"/>
      <c r="AB80" s="339"/>
      <c r="AC80" s="339"/>
      <c r="AD80" s="339"/>
      <c r="AE80" s="340"/>
      <c r="AF80" s="340"/>
      <c r="AG80" s="340"/>
      <c r="AH80" s="340"/>
      <c r="AI80" s="340"/>
      <c r="AJ80" s="339"/>
      <c r="AK80" s="339"/>
      <c r="AL80" s="339"/>
      <c r="AM80" s="339"/>
      <c r="AN80" s="339"/>
      <c r="AO80" s="340"/>
      <c r="AP80" s="340"/>
      <c r="AQ80" s="340"/>
      <c r="AR80" s="340"/>
      <c r="AS80" s="340"/>
      <c r="AT80" s="339">
        <v>84</v>
      </c>
      <c r="AU80" s="339"/>
      <c r="AV80" s="339"/>
      <c r="AW80" s="339"/>
      <c r="AX80" s="339"/>
      <c r="AY80" s="340">
        <v>100</v>
      </c>
      <c r="AZ80" s="340"/>
      <c r="BA80" s="340"/>
      <c r="BB80" s="391"/>
      <c r="BC80" s="361"/>
    </row>
    <row r="81" spans="1:55" s="124" customFormat="1" ht="29.25" customHeight="1" x14ac:dyDescent="0.25">
      <c r="A81" s="479" t="s">
        <v>387</v>
      </c>
      <c r="B81" s="477" t="s">
        <v>303</v>
      </c>
      <c r="C81" s="477"/>
      <c r="D81" s="139" t="s">
        <v>41</v>
      </c>
      <c r="E81" s="338">
        <f t="shared" si="458"/>
        <v>150</v>
      </c>
      <c r="F81" s="338">
        <f t="shared" si="459"/>
        <v>95.006</v>
      </c>
      <c r="G81" s="348">
        <f>F81/E81*100</f>
        <v>63.337333333333333</v>
      </c>
      <c r="H81" s="339">
        <f t="shared" ref="H81:AN81" si="469">H82+H83</f>
        <v>0</v>
      </c>
      <c r="I81" s="339">
        <f t="shared" si="469"/>
        <v>0</v>
      </c>
      <c r="J81" s="339">
        <f t="shared" si="469"/>
        <v>0</v>
      </c>
      <c r="K81" s="340">
        <f t="shared" si="469"/>
        <v>0</v>
      </c>
      <c r="L81" s="340">
        <f t="shared" si="469"/>
        <v>0</v>
      </c>
      <c r="M81" s="340">
        <f t="shared" si="469"/>
        <v>0</v>
      </c>
      <c r="N81" s="339">
        <f t="shared" si="469"/>
        <v>95.006</v>
      </c>
      <c r="O81" s="339">
        <f t="shared" si="469"/>
        <v>95.006</v>
      </c>
      <c r="P81" s="339">
        <f t="shared" si="469"/>
        <v>0</v>
      </c>
      <c r="Q81" s="340">
        <f t="shared" si="469"/>
        <v>0</v>
      </c>
      <c r="R81" s="340">
        <f t="shared" si="469"/>
        <v>0</v>
      </c>
      <c r="S81" s="340">
        <f t="shared" si="469"/>
        <v>0</v>
      </c>
      <c r="T81" s="339">
        <f t="shared" si="469"/>
        <v>9</v>
      </c>
      <c r="U81" s="339">
        <f t="shared" si="469"/>
        <v>0</v>
      </c>
      <c r="V81" s="339">
        <f t="shared" si="469"/>
        <v>0</v>
      </c>
      <c r="W81" s="340">
        <f t="shared" si="469"/>
        <v>0</v>
      </c>
      <c r="X81" s="340">
        <f t="shared" si="469"/>
        <v>0</v>
      </c>
      <c r="Y81" s="340">
        <f t="shared" si="469"/>
        <v>0</v>
      </c>
      <c r="Z81" s="339">
        <f t="shared" si="469"/>
        <v>0</v>
      </c>
      <c r="AA81" s="339">
        <f t="shared" si="469"/>
        <v>0</v>
      </c>
      <c r="AB81" s="339">
        <f t="shared" si="469"/>
        <v>0</v>
      </c>
      <c r="AC81" s="339">
        <f t="shared" si="469"/>
        <v>0</v>
      </c>
      <c r="AD81" s="339">
        <f t="shared" si="469"/>
        <v>0</v>
      </c>
      <c r="AE81" s="340">
        <f t="shared" si="469"/>
        <v>0</v>
      </c>
      <c r="AF81" s="340">
        <f t="shared" si="469"/>
        <v>0</v>
      </c>
      <c r="AG81" s="340">
        <f t="shared" si="469"/>
        <v>0</v>
      </c>
      <c r="AH81" s="340">
        <f t="shared" si="469"/>
        <v>0</v>
      </c>
      <c r="AI81" s="340">
        <f t="shared" si="469"/>
        <v>0</v>
      </c>
      <c r="AJ81" s="339">
        <f t="shared" si="469"/>
        <v>0</v>
      </c>
      <c r="AK81" s="339">
        <f t="shared" si="469"/>
        <v>0</v>
      </c>
      <c r="AL81" s="339">
        <f t="shared" si="469"/>
        <v>0</v>
      </c>
      <c r="AM81" s="339">
        <f t="shared" si="469"/>
        <v>0</v>
      </c>
      <c r="AN81" s="339">
        <f t="shared" si="469"/>
        <v>0</v>
      </c>
      <c r="AO81" s="340">
        <f>AO82+AO83</f>
        <v>37.5</v>
      </c>
      <c r="AP81" s="340"/>
      <c r="AQ81" s="340"/>
      <c r="AR81" s="340">
        <f t="shared" ref="AR81:BA81" si="470">AR82+AR83</f>
        <v>0</v>
      </c>
      <c r="AS81" s="340">
        <f t="shared" si="470"/>
        <v>0</v>
      </c>
      <c r="AT81" s="339">
        <f t="shared" si="470"/>
        <v>0</v>
      </c>
      <c r="AU81" s="339">
        <f t="shared" si="470"/>
        <v>0</v>
      </c>
      <c r="AV81" s="339">
        <f t="shared" si="470"/>
        <v>0</v>
      </c>
      <c r="AW81" s="339">
        <f t="shared" si="470"/>
        <v>0</v>
      </c>
      <c r="AX81" s="339">
        <f t="shared" si="470"/>
        <v>0</v>
      </c>
      <c r="AY81" s="340">
        <f t="shared" si="470"/>
        <v>8.4939999999999998</v>
      </c>
      <c r="AZ81" s="340">
        <f t="shared" si="470"/>
        <v>0</v>
      </c>
      <c r="BA81" s="340">
        <f t="shared" si="470"/>
        <v>0</v>
      </c>
      <c r="BB81" s="487"/>
      <c r="BC81" s="361"/>
    </row>
    <row r="82" spans="1:55" ht="44.25" hidden="1" customHeight="1" x14ac:dyDescent="0.25">
      <c r="A82" s="480"/>
      <c r="B82" s="478"/>
      <c r="C82" s="478"/>
      <c r="D82" s="268" t="s">
        <v>2</v>
      </c>
      <c r="E82" s="338">
        <f t="shared" si="458"/>
        <v>0</v>
      </c>
      <c r="F82" s="338">
        <f t="shared" si="459"/>
        <v>0</v>
      </c>
      <c r="G82" s="348">
        <f t="shared" si="460"/>
        <v>0</v>
      </c>
      <c r="H82" s="339"/>
      <c r="I82" s="339"/>
      <c r="J82" s="339"/>
      <c r="K82" s="340"/>
      <c r="L82" s="340"/>
      <c r="M82" s="340"/>
      <c r="N82" s="339"/>
      <c r="O82" s="339"/>
      <c r="P82" s="339"/>
      <c r="Q82" s="340"/>
      <c r="R82" s="340"/>
      <c r="S82" s="340"/>
      <c r="T82" s="339"/>
      <c r="U82" s="339"/>
      <c r="V82" s="339"/>
      <c r="W82" s="340"/>
      <c r="X82" s="340"/>
      <c r="Y82" s="340"/>
      <c r="Z82" s="339"/>
      <c r="AA82" s="339"/>
      <c r="AB82" s="339"/>
      <c r="AC82" s="339"/>
      <c r="AD82" s="339"/>
      <c r="AE82" s="340"/>
      <c r="AF82" s="340"/>
      <c r="AG82" s="340"/>
      <c r="AH82" s="340"/>
      <c r="AI82" s="340"/>
      <c r="AJ82" s="339"/>
      <c r="AK82" s="339"/>
      <c r="AL82" s="339"/>
      <c r="AM82" s="339"/>
      <c r="AN82" s="339"/>
      <c r="AO82" s="340"/>
      <c r="AP82" s="340"/>
      <c r="AQ82" s="340"/>
      <c r="AR82" s="340"/>
      <c r="AS82" s="340"/>
      <c r="AT82" s="339"/>
      <c r="AU82" s="339"/>
      <c r="AV82" s="339"/>
      <c r="AW82" s="339"/>
      <c r="AX82" s="339"/>
      <c r="AY82" s="340"/>
      <c r="AZ82" s="340"/>
      <c r="BA82" s="340"/>
      <c r="BB82" s="488"/>
      <c r="BC82" s="361"/>
    </row>
    <row r="83" spans="1:55" ht="28.5" customHeight="1" x14ac:dyDescent="0.25">
      <c r="A83" s="480"/>
      <c r="B83" s="478"/>
      <c r="C83" s="478"/>
      <c r="D83" s="269" t="s">
        <v>43</v>
      </c>
      <c r="E83" s="407">
        <f t="shared" si="458"/>
        <v>150</v>
      </c>
      <c r="F83" s="338">
        <f t="shared" si="459"/>
        <v>95.006</v>
      </c>
      <c r="G83" s="348">
        <f>F83/E83*100</f>
        <v>63.337333333333333</v>
      </c>
      <c r="H83" s="339"/>
      <c r="I83" s="339"/>
      <c r="J83" s="339"/>
      <c r="K83" s="340"/>
      <c r="L83" s="340"/>
      <c r="M83" s="340"/>
      <c r="N83" s="339">
        <v>95.006</v>
      </c>
      <c r="O83" s="339">
        <v>95.006</v>
      </c>
      <c r="P83" s="339"/>
      <c r="Q83" s="340"/>
      <c r="R83" s="340"/>
      <c r="S83" s="340"/>
      <c r="T83" s="339">
        <v>9</v>
      </c>
      <c r="U83" s="339"/>
      <c r="V83" s="339"/>
      <c r="W83" s="340"/>
      <c r="X83" s="340"/>
      <c r="Y83" s="340"/>
      <c r="Z83" s="339"/>
      <c r="AA83" s="339"/>
      <c r="AB83" s="339"/>
      <c r="AC83" s="339"/>
      <c r="AD83" s="339"/>
      <c r="AE83" s="340"/>
      <c r="AF83" s="340"/>
      <c r="AG83" s="340"/>
      <c r="AH83" s="340"/>
      <c r="AI83" s="340"/>
      <c r="AJ83" s="339"/>
      <c r="AK83" s="339"/>
      <c r="AL83" s="339"/>
      <c r="AM83" s="339"/>
      <c r="AN83" s="339"/>
      <c r="AO83" s="340">
        <v>37.5</v>
      </c>
      <c r="AP83" s="340"/>
      <c r="AQ83" s="340"/>
      <c r="AR83" s="340"/>
      <c r="AS83" s="340"/>
      <c r="AT83" s="339"/>
      <c r="AU83" s="339"/>
      <c r="AV83" s="339"/>
      <c r="AW83" s="339"/>
      <c r="AX83" s="339"/>
      <c r="AY83" s="340">
        <v>8.4939999999999998</v>
      </c>
      <c r="AZ83" s="340"/>
      <c r="BA83" s="340"/>
      <c r="BB83" s="488"/>
      <c r="BC83" s="361"/>
    </row>
    <row r="84" spans="1:55" ht="28.5" hidden="1" customHeight="1" x14ac:dyDescent="0.25">
      <c r="A84" s="523" t="s">
        <v>430</v>
      </c>
      <c r="B84" s="525" t="s">
        <v>431</v>
      </c>
      <c r="C84" s="525"/>
      <c r="D84" s="418" t="s">
        <v>41</v>
      </c>
      <c r="E84" s="419">
        <f t="shared" si="458"/>
        <v>0</v>
      </c>
      <c r="F84" s="419">
        <f t="shared" si="459"/>
        <v>0</v>
      </c>
      <c r="G84" s="420" t="e">
        <f>F84/E84*100</f>
        <v>#DIV/0!</v>
      </c>
      <c r="H84" s="419">
        <f>H85</f>
        <v>0</v>
      </c>
      <c r="I84" s="419">
        <f>I85</f>
        <v>0</v>
      </c>
      <c r="J84" s="419"/>
      <c r="K84" s="419">
        <f>K85</f>
        <v>0</v>
      </c>
      <c r="L84" s="419">
        <f>L85</f>
        <v>0</v>
      </c>
      <c r="M84" s="419"/>
      <c r="N84" s="419">
        <f>N85</f>
        <v>0</v>
      </c>
      <c r="O84" s="419">
        <f>O85</f>
        <v>0</v>
      </c>
      <c r="P84" s="419"/>
      <c r="Q84" s="419">
        <f>Q85</f>
        <v>0</v>
      </c>
      <c r="R84" s="419">
        <f>R85</f>
        <v>0</v>
      </c>
      <c r="S84" s="419"/>
      <c r="T84" s="419">
        <f>T85</f>
        <v>0</v>
      </c>
      <c r="U84" s="419">
        <f>U85</f>
        <v>0</v>
      </c>
      <c r="V84" s="419"/>
      <c r="W84" s="419">
        <f>W85</f>
        <v>0</v>
      </c>
      <c r="X84" s="419">
        <f>X85</f>
        <v>0</v>
      </c>
      <c r="Y84" s="419"/>
      <c r="Z84" s="419">
        <f>Z85</f>
        <v>0</v>
      </c>
      <c r="AA84" s="419">
        <f t="shared" ref="AA84:AL84" si="471">AA85+AA86</f>
        <v>0</v>
      </c>
      <c r="AB84" s="419">
        <f t="shared" si="471"/>
        <v>0</v>
      </c>
      <c r="AC84" s="419">
        <f>AC85</f>
        <v>0</v>
      </c>
      <c r="AD84" s="419"/>
      <c r="AE84" s="419">
        <f>AE85</f>
        <v>0</v>
      </c>
      <c r="AF84" s="419">
        <f t="shared" si="471"/>
        <v>0</v>
      </c>
      <c r="AG84" s="419">
        <f t="shared" si="471"/>
        <v>0</v>
      </c>
      <c r="AH84" s="419">
        <f>AH85</f>
        <v>0</v>
      </c>
      <c r="AI84" s="419"/>
      <c r="AJ84" s="419">
        <f>AJ85</f>
        <v>0</v>
      </c>
      <c r="AK84" s="419">
        <f t="shared" si="471"/>
        <v>0</v>
      </c>
      <c r="AL84" s="419">
        <f t="shared" si="471"/>
        <v>0</v>
      </c>
      <c r="AM84" s="419">
        <f>AM85</f>
        <v>0</v>
      </c>
      <c r="AN84" s="419"/>
      <c r="AO84" s="419">
        <f>AO85</f>
        <v>0</v>
      </c>
      <c r="AP84" s="419"/>
      <c r="AQ84" s="419"/>
      <c r="AR84" s="419">
        <f>AR85</f>
        <v>0</v>
      </c>
      <c r="AS84" s="419"/>
      <c r="AT84" s="419">
        <f>AT85</f>
        <v>0</v>
      </c>
      <c r="AU84" s="419">
        <f t="shared" ref="AU84:AV84" si="472">AU85+AU86</f>
        <v>0</v>
      </c>
      <c r="AV84" s="419">
        <f t="shared" si="472"/>
        <v>0</v>
      </c>
      <c r="AW84" s="419">
        <f>AW85</f>
        <v>0</v>
      </c>
      <c r="AX84" s="419"/>
      <c r="AY84" s="419">
        <f>AY85</f>
        <v>0</v>
      </c>
      <c r="AZ84" s="419">
        <f>AZ85</f>
        <v>0</v>
      </c>
      <c r="BA84" s="419"/>
      <c r="BB84" s="405"/>
      <c r="BC84" s="404"/>
    </row>
    <row r="85" spans="1:55" ht="28.5" hidden="1" customHeight="1" x14ac:dyDescent="0.25">
      <c r="A85" s="524"/>
      <c r="B85" s="525"/>
      <c r="C85" s="525"/>
      <c r="D85" s="421" t="s">
        <v>43</v>
      </c>
      <c r="E85" s="422">
        <f t="shared" si="458"/>
        <v>0</v>
      </c>
      <c r="F85" s="419">
        <f t="shared" si="459"/>
        <v>0</v>
      </c>
      <c r="G85" s="423"/>
      <c r="H85" s="419"/>
      <c r="I85" s="419"/>
      <c r="J85" s="419"/>
      <c r="K85" s="419"/>
      <c r="L85" s="419"/>
      <c r="M85" s="419"/>
      <c r="N85" s="419"/>
      <c r="O85" s="419"/>
      <c r="P85" s="419"/>
      <c r="Q85" s="419"/>
      <c r="R85" s="419"/>
      <c r="S85" s="419"/>
      <c r="T85" s="419"/>
      <c r="U85" s="419"/>
      <c r="V85" s="419"/>
      <c r="W85" s="419"/>
      <c r="X85" s="419"/>
      <c r="Y85" s="419"/>
      <c r="Z85" s="419"/>
      <c r="AA85" s="419"/>
      <c r="AB85" s="419"/>
      <c r="AC85" s="419"/>
      <c r="AD85" s="419"/>
      <c r="AE85" s="419"/>
      <c r="AF85" s="419"/>
      <c r="AG85" s="419"/>
      <c r="AH85" s="419"/>
      <c r="AI85" s="419"/>
      <c r="AJ85" s="419"/>
      <c r="AK85" s="419"/>
      <c r="AL85" s="419"/>
      <c r="AM85" s="419"/>
      <c r="AN85" s="419"/>
      <c r="AO85" s="419"/>
      <c r="AP85" s="419"/>
      <c r="AQ85" s="419"/>
      <c r="AR85" s="419"/>
      <c r="AS85" s="419"/>
      <c r="AT85" s="419"/>
      <c r="AU85" s="424"/>
      <c r="AV85" s="424"/>
      <c r="AW85" s="419"/>
      <c r="AX85" s="419"/>
      <c r="AY85" s="419"/>
      <c r="AZ85" s="419"/>
      <c r="BA85" s="419"/>
      <c r="BB85" s="405"/>
      <c r="BC85" s="404"/>
    </row>
    <row r="86" spans="1:55" ht="20.25" customHeight="1" x14ac:dyDescent="0.25">
      <c r="A86" s="556"/>
      <c r="B86" s="521" t="s">
        <v>268</v>
      </c>
      <c r="C86" s="521"/>
      <c r="D86" s="140" t="s">
        <v>41</v>
      </c>
      <c r="E86" s="355">
        <f t="shared" ref="E86:AT86" si="473">E87+E88</f>
        <v>4724.6598599999998</v>
      </c>
      <c r="F86" s="341">
        <f>F87+F88</f>
        <v>230.63516999999999</v>
      </c>
      <c r="G86" s="355">
        <f>F86/E86*100</f>
        <v>4.8815190264299781</v>
      </c>
      <c r="H86" s="341">
        <f t="shared" si="473"/>
        <v>0</v>
      </c>
      <c r="I86" s="341">
        <f t="shared" si="473"/>
        <v>0</v>
      </c>
      <c r="J86" s="341">
        <f t="shared" si="473"/>
        <v>0</v>
      </c>
      <c r="K86" s="341">
        <f t="shared" si="473"/>
        <v>0</v>
      </c>
      <c r="L86" s="341">
        <f t="shared" si="473"/>
        <v>0</v>
      </c>
      <c r="M86" s="341">
        <f t="shared" si="473"/>
        <v>0</v>
      </c>
      <c r="N86" s="341">
        <f t="shared" si="473"/>
        <v>230.63516999999999</v>
      </c>
      <c r="O86" s="341">
        <f t="shared" si="473"/>
        <v>230.63516999999999</v>
      </c>
      <c r="P86" s="341">
        <f t="shared" si="473"/>
        <v>0</v>
      </c>
      <c r="Q86" s="341">
        <f t="shared" si="473"/>
        <v>0</v>
      </c>
      <c r="R86" s="341">
        <f t="shared" si="473"/>
        <v>0</v>
      </c>
      <c r="S86" s="341">
        <f t="shared" si="473"/>
        <v>0</v>
      </c>
      <c r="T86" s="341">
        <f t="shared" si="473"/>
        <v>153.9</v>
      </c>
      <c r="U86" s="341">
        <f t="shared" si="473"/>
        <v>0</v>
      </c>
      <c r="V86" s="341">
        <f t="shared" si="473"/>
        <v>0</v>
      </c>
      <c r="W86" s="341">
        <f t="shared" si="473"/>
        <v>805.79719</v>
      </c>
      <c r="X86" s="341">
        <f t="shared" si="473"/>
        <v>0</v>
      </c>
      <c r="Y86" s="341">
        <f t="shared" si="473"/>
        <v>0</v>
      </c>
      <c r="Z86" s="341">
        <f t="shared" si="473"/>
        <v>669.51891999999998</v>
      </c>
      <c r="AA86" s="341">
        <f t="shared" si="473"/>
        <v>0</v>
      </c>
      <c r="AB86" s="341">
        <f t="shared" si="473"/>
        <v>0</v>
      </c>
      <c r="AC86" s="341">
        <f t="shared" si="473"/>
        <v>0</v>
      </c>
      <c r="AD86" s="341">
        <f t="shared" si="473"/>
        <v>0</v>
      </c>
      <c r="AE86" s="341">
        <f t="shared" si="473"/>
        <v>0</v>
      </c>
      <c r="AF86" s="341">
        <f t="shared" si="473"/>
        <v>0</v>
      </c>
      <c r="AG86" s="341">
        <f t="shared" si="473"/>
        <v>0</v>
      </c>
      <c r="AH86" s="341">
        <f t="shared" si="473"/>
        <v>0</v>
      </c>
      <c r="AI86" s="341">
        <f t="shared" si="473"/>
        <v>0</v>
      </c>
      <c r="AJ86" s="341">
        <f t="shared" si="473"/>
        <v>0</v>
      </c>
      <c r="AK86" s="341">
        <f t="shared" si="473"/>
        <v>0</v>
      </c>
      <c r="AL86" s="341">
        <f t="shared" si="473"/>
        <v>0</v>
      </c>
      <c r="AM86" s="341">
        <f t="shared" si="473"/>
        <v>0</v>
      </c>
      <c r="AN86" s="341">
        <f t="shared" si="473"/>
        <v>0</v>
      </c>
      <c r="AO86" s="341">
        <f t="shared" si="473"/>
        <v>1833.3087800000001</v>
      </c>
      <c r="AP86" s="341">
        <f t="shared" si="473"/>
        <v>0</v>
      </c>
      <c r="AQ86" s="341">
        <f t="shared" si="473"/>
        <v>0</v>
      </c>
      <c r="AR86" s="341">
        <f t="shared" si="473"/>
        <v>0</v>
      </c>
      <c r="AS86" s="341">
        <f t="shared" si="473"/>
        <v>0</v>
      </c>
      <c r="AT86" s="341">
        <f t="shared" si="473"/>
        <v>84</v>
      </c>
      <c r="AU86" s="342"/>
      <c r="AV86" s="343"/>
      <c r="AW86" s="341">
        <f>AW87+AW88</f>
        <v>0</v>
      </c>
      <c r="AX86" s="341">
        <f>AX87+AX88</f>
        <v>0</v>
      </c>
      <c r="AY86" s="341">
        <f>AY87+AY88</f>
        <v>947.49980000000005</v>
      </c>
      <c r="AZ86" s="341">
        <f>AZ87+AZ88</f>
        <v>0</v>
      </c>
      <c r="BA86" s="341">
        <f>BA87+BA88</f>
        <v>0</v>
      </c>
      <c r="BB86" s="498"/>
      <c r="BC86" s="393"/>
    </row>
    <row r="87" spans="1:55" ht="42" customHeight="1" x14ac:dyDescent="0.25">
      <c r="A87" s="557"/>
      <c r="B87" s="566"/>
      <c r="C87" s="566"/>
      <c r="D87" s="272" t="s">
        <v>2</v>
      </c>
      <c r="E87" s="425">
        <f>E28+E37+E55+E61</f>
        <v>2097.3675000000003</v>
      </c>
      <c r="F87" s="344">
        <f>F28+F37+F55+F61</f>
        <v>0</v>
      </c>
      <c r="G87" s="355">
        <f>F87/E87*100</f>
        <v>0</v>
      </c>
      <c r="H87" s="344">
        <f t="shared" ref="H87:AT87" si="474">H28+H37+H55+H61+H67</f>
        <v>0</v>
      </c>
      <c r="I87" s="344">
        <f t="shared" si="474"/>
        <v>0</v>
      </c>
      <c r="J87" s="344">
        <f t="shared" si="474"/>
        <v>0</v>
      </c>
      <c r="K87" s="344">
        <f t="shared" si="474"/>
        <v>0</v>
      </c>
      <c r="L87" s="344">
        <f t="shared" si="474"/>
        <v>0</v>
      </c>
      <c r="M87" s="344">
        <f t="shared" si="474"/>
        <v>0</v>
      </c>
      <c r="N87" s="344">
        <f t="shared" si="474"/>
        <v>0</v>
      </c>
      <c r="O87" s="344">
        <f t="shared" si="474"/>
        <v>0</v>
      </c>
      <c r="P87" s="344">
        <f t="shared" si="474"/>
        <v>0</v>
      </c>
      <c r="Q87" s="344">
        <f t="shared" si="474"/>
        <v>0</v>
      </c>
      <c r="R87" s="344">
        <f t="shared" si="474"/>
        <v>0</v>
      </c>
      <c r="S87" s="344">
        <f t="shared" si="474"/>
        <v>0</v>
      </c>
      <c r="T87" s="344">
        <f t="shared" si="474"/>
        <v>0</v>
      </c>
      <c r="U87" s="344">
        <f t="shared" si="474"/>
        <v>0</v>
      </c>
      <c r="V87" s="344">
        <f t="shared" si="474"/>
        <v>0</v>
      </c>
      <c r="W87" s="344">
        <f t="shared" si="474"/>
        <v>523.64</v>
      </c>
      <c r="X87" s="344">
        <f t="shared" si="474"/>
        <v>0</v>
      </c>
      <c r="Y87" s="344">
        <f t="shared" si="474"/>
        <v>0</v>
      </c>
      <c r="Z87" s="344">
        <f t="shared" si="474"/>
        <v>257.24250000000001</v>
      </c>
      <c r="AA87" s="344">
        <f t="shared" si="474"/>
        <v>0</v>
      </c>
      <c r="AB87" s="344">
        <f t="shared" si="474"/>
        <v>0</v>
      </c>
      <c r="AC87" s="344">
        <f t="shared" si="474"/>
        <v>0</v>
      </c>
      <c r="AD87" s="344">
        <f t="shared" si="474"/>
        <v>0</v>
      </c>
      <c r="AE87" s="344">
        <f t="shared" si="474"/>
        <v>0</v>
      </c>
      <c r="AF87" s="344">
        <f t="shared" si="474"/>
        <v>0</v>
      </c>
      <c r="AG87" s="344">
        <f t="shared" si="474"/>
        <v>0</v>
      </c>
      <c r="AH87" s="344">
        <f t="shared" si="474"/>
        <v>0</v>
      </c>
      <c r="AI87" s="344">
        <f t="shared" si="474"/>
        <v>0</v>
      </c>
      <c r="AJ87" s="344">
        <f t="shared" si="474"/>
        <v>0</v>
      </c>
      <c r="AK87" s="344">
        <f t="shared" si="474"/>
        <v>0</v>
      </c>
      <c r="AL87" s="344">
        <f t="shared" si="474"/>
        <v>0</v>
      </c>
      <c r="AM87" s="344">
        <f t="shared" si="474"/>
        <v>0</v>
      </c>
      <c r="AN87" s="344">
        <f t="shared" si="474"/>
        <v>0</v>
      </c>
      <c r="AO87" s="344">
        <f t="shared" si="474"/>
        <v>1059.2425000000001</v>
      </c>
      <c r="AP87" s="344">
        <f t="shared" si="474"/>
        <v>0</v>
      </c>
      <c r="AQ87" s="344">
        <f t="shared" si="474"/>
        <v>0</v>
      </c>
      <c r="AR87" s="344">
        <f t="shared" si="474"/>
        <v>0</v>
      </c>
      <c r="AS87" s="344">
        <f t="shared" si="474"/>
        <v>0</v>
      </c>
      <c r="AT87" s="344">
        <f t="shared" si="474"/>
        <v>0</v>
      </c>
      <c r="AU87" s="345"/>
      <c r="AV87" s="346"/>
      <c r="AW87" s="344">
        <f t="shared" ref="AW87:BA88" si="475">AW28+AW37+AW55+AW61+AW67</f>
        <v>0</v>
      </c>
      <c r="AX87" s="344">
        <f t="shared" si="475"/>
        <v>0</v>
      </c>
      <c r="AY87" s="344">
        <f t="shared" si="475"/>
        <v>257.24250000000001</v>
      </c>
      <c r="AZ87" s="344">
        <f t="shared" si="475"/>
        <v>0</v>
      </c>
      <c r="BA87" s="344">
        <f t="shared" si="475"/>
        <v>0</v>
      </c>
      <c r="BB87" s="499"/>
      <c r="BC87" s="393"/>
    </row>
    <row r="88" spans="1:55" ht="36" customHeight="1" x14ac:dyDescent="0.25">
      <c r="A88" s="557"/>
      <c r="B88" s="566"/>
      <c r="C88" s="566"/>
      <c r="D88" s="273" t="s">
        <v>43</v>
      </c>
      <c r="E88" s="425">
        <f>E29+E38+E56+E62+E68+E84</f>
        <v>2627.2923599999999</v>
      </c>
      <c r="F88" s="344">
        <f>F29+F38+F56+F62+F68+F84</f>
        <v>230.63516999999999</v>
      </c>
      <c r="G88" s="355">
        <f>F88/E88*100</f>
        <v>8.7784356819733613</v>
      </c>
      <c r="H88" s="344">
        <f>H29+H38+H56+H62+H68+H84</f>
        <v>0</v>
      </c>
      <c r="I88" s="344">
        <f t="shared" ref="I88:AS88" si="476">I29+I38+I56+I62+I68</f>
        <v>0</v>
      </c>
      <c r="J88" s="344">
        <f t="shared" si="476"/>
        <v>0</v>
      </c>
      <c r="K88" s="344">
        <f>K29+K38+K56+K62+K68+K84</f>
        <v>0</v>
      </c>
      <c r="L88" s="344">
        <f t="shared" si="476"/>
        <v>0</v>
      </c>
      <c r="M88" s="344">
        <f t="shared" si="476"/>
        <v>0</v>
      </c>
      <c r="N88" s="344">
        <f>N29+N38+N56+N62+N68+N84</f>
        <v>230.63516999999999</v>
      </c>
      <c r="O88" s="344">
        <f t="shared" si="476"/>
        <v>230.63516999999999</v>
      </c>
      <c r="P88" s="344">
        <f t="shared" si="476"/>
        <v>0</v>
      </c>
      <c r="Q88" s="344">
        <f>Q29+Q38+Q56+Q62+Q68+Q84</f>
        <v>0</v>
      </c>
      <c r="R88" s="344">
        <f t="shared" si="476"/>
        <v>0</v>
      </c>
      <c r="S88" s="344">
        <f t="shared" si="476"/>
        <v>0</v>
      </c>
      <c r="T88" s="344">
        <f>T29+T38+T56+T62+T68+T84</f>
        <v>153.9</v>
      </c>
      <c r="U88" s="344">
        <f t="shared" si="476"/>
        <v>0</v>
      </c>
      <c r="V88" s="344">
        <f t="shared" si="476"/>
        <v>0</v>
      </c>
      <c r="W88" s="344">
        <f>W29+W38+W56+W62+W68+W84</f>
        <v>282.15719000000001</v>
      </c>
      <c r="X88" s="344">
        <f t="shared" si="476"/>
        <v>0</v>
      </c>
      <c r="Y88" s="344">
        <f t="shared" si="476"/>
        <v>0</v>
      </c>
      <c r="Z88" s="344">
        <f>Z29+Z38+Z56+Z62+Z68+Z84</f>
        <v>412.27641999999997</v>
      </c>
      <c r="AA88" s="344">
        <f t="shared" si="476"/>
        <v>0</v>
      </c>
      <c r="AB88" s="344">
        <f t="shared" si="476"/>
        <v>0</v>
      </c>
      <c r="AC88" s="344">
        <f t="shared" si="476"/>
        <v>0</v>
      </c>
      <c r="AD88" s="344">
        <f t="shared" si="476"/>
        <v>0</v>
      </c>
      <c r="AE88" s="344">
        <f>AE29+AE38+AE56+AE62+AE68+AE84</f>
        <v>0</v>
      </c>
      <c r="AF88" s="344">
        <f t="shared" si="476"/>
        <v>0</v>
      </c>
      <c r="AG88" s="344">
        <f t="shared" si="476"/>
        <v>0</v>
      </c>
      <c r="AH88" s="344">
        <f t="shared" si="476"/>
        <v>0</v>
      </c>
      <c r="AI88" s="344">
        <f t="shared" si="476"/>
        <v>0</v>
      </c>
      <c r="AJ88" s="344">
        <f>AJ29+AJ38+AJ56+AJ62+AJ68+AJ84</f>
        <v>0</v>
      </c>
      <c r="AK88" s="344">
        <f t="shared" si="476"/>
        <v>0</v>
      </c>
      <c r="AL88" s="344">
        <f t="shared" si="476"/>
        <v>0</v>
      </c>
      <c r="AM88" s="344">
        <f t="shared" si="476"/>
        <v>0</v>
      </c>
      <c r="AN88" s="344">
        <f t="shared" si="476"/>
        <v>0</v>
      </c>
      <c r="AO88" s="344">
        <f>AO29+AO38+AO56+AO62+AO68+AO84</f>
        <v>774.06628000000001</v>
      </c>
      <c r="AP88" s="344">
        <f t="shared" si="476"/>
        <v>0</v>
      </c>
      <c r="AQ88" s="344">
        <f t="shared" si="476"/>
        <v>0</v>
      </c>
      <c r="AR88" s="344">
        <f t="shared" si="476"/>
        <v>0</v>
      </c>
      <c r="AS88" s="344">
        <f t="shared" si="476"/>
        <v>0</v>
      </c>
      <c r="AT88" s="344">
        <f>AT29+AT38+AT56+AT62+AT68+AT84</f>
        <v>84</v>
      </c>
      <c r="AU88" s="346"/>
      <c r="AV88" s="347"/>
      <c r="AW88" s="344">
        <f t="shared" si="475"/>
        <v>0</v>
      </c>
      <c r="AX88" s="344">
        <f t="shared" si="475"/>
        <v>0</v>
      </c>
      <c r="AY88" s="344">
        <f>AY29+AY38+AY56+AY62+AY68+AY84</f>
        <v>690.25729999999999</v>
      </c>
      <c r="AZ88" s="344">
        <f t="shared" si="475"/>
        <v>0</v>
      </c>
      <c r="BA88" s="344">
        <f t="shared" si="475"/>
        <v>0</v>
      </c>
      <c r="BB88" s="499"/>
      <c r="BC88" s="393"/>
    </row>
    <row r="89" spans="1:55" ht="28.5" customHeight="1" x14ac:dyDescent="0.25">
      <c r="A89" s="472" t="s">
        <v>305</v>
      </c>
      <c r="B89" s="473"/>
      <c r="C89" s="473"/>
      <c r="D89" s="473"/>
      <c r="E89" s="473"/>
      <c r="F89" s="473"/>
      <c r="G89" s="473"/>
      <c r="H89" s="473"/>
      <c r="I89" s="473"/>
      <c r="J89" s="473"/>
      <c r="K89" s="473"/>
      <c r="L89" s="473"/>
      <c r="M89" s="473"/>
      <c r="N89" s="473"/>
      <c r="O89" s="473"/>
      <c r="P89" s="473"/>
      <c r="Q89" s="473"/>
      <c r="R89" s="473"/>
      <c r="S89" s="473"/>
      <c r="T89" s="473"/>
      <c r="U89" s="473"/>
      <c r="V89" s="473"/>
      <c r="W89" s="473"/>
      <c r="X89" s="473"/>
      <c r="Y89" s="473"/>
      <c r="Z89" s="473"/>
      <c r="AA89" s="473"/>
      <c r="AB89" s="473"/>
      <c r="AC89" s="473"/>
      <c r="AD89" s="473"/>
      <c r="AE89" s="473"/>
      <c r="AF89" s="473"/>
      <c r="AG89" s="473"/>
      <c r="AH89" s="473"/>
      <c r="AI89" s="473"/>
      <c r="AJ89" s="473"/>
      <c r="AK89" s="473"/>
      <c r="AL89" s="473"/>
      <c r="AM89" s="473"/>
      <c r="AN89" s="473"/>
      <c r="AO89" s="473"/>
      <c r="AP89" s="473"/>
      <c r="AQ89" s="473"/>
      <c r="AR89" s="473"/>
      <c r="AS89" s="473"/>
      <c r="AT89" s="473"/>
      <c r="AU89" s="473"/>
      <c r="AV89" s="473"/>
      <c r="AW89" s="473"/>
      <c r="AX89" s="473"/>
      <c r="AY89" s="473"/>
      <c r="AZ89" s="473"/>
      <c r="BA89" s="473"/>
      <c r="BB89" s="473"/>
      <c r="BC89" s="474"/>
    </row>
    <row r="90" spans="1:55" ht="22.5" customHeight="1" x14ac:dyDescent="0.25">
      <c r="A90" s="485" t="s">
        <v>6</v>
      </c>
      <c r="B90" s="481" t="s">
        <v>306</v>
      </c>
      <c r="C90" s="481" t="s">
        <v>284</v>
      </c>
      <c r="D90" s="138" t="s">
        <v>41</v>
      </c>
      <c r="E90" s="287">
        <f>E91+E92</f>
        <v>48279.795999999995</v>
      </c>
      <c r="F90" s="287">
        <f>F91+F92</f>
        <v>15564.652999999998</v>
      </c>
      <c r="G90" s="352">
        <f>G91+G92</f>
        <v>32.238439864161812</v>
      </c>
      <c r="H90" s="287">
        <f>H91+H92</f>
        <v>0</v>
      </c>
      <c r="I90" s="287">
        <f t="shared" ref="I90:BA90" si="477">I91+I92</f>
        <v>0</v>
      </c>
      <c r="J90" s="287">
        <f t="shared" si="477"/>
        <v>0</v>
      </c>
      <c r="K90" s="287">
        <f t="shared" si="477"/>
        <v>0</v>
      </c>
      <c r="L90" s="287">
        <f t="shared" si="477"/>
        <v>0</v>
      </c>
      <c r="M90" s="287">
        <f t="shared" si="477"/>
        <v>0</v>
      </c>
      <c r="N90" s="287">
        <f t="shared" si="477"/>
        <v>9839.1759999999995</v>
      </c>
      <c r="O90" s="287">
        <f t="shared" si="477"/>
        <v>9839.1759999999995</v>
      </c>
      <c r="P90" s="287">
        <f t="shared" si="477"/>
        <v>0</v>
      </c>
      <c r="Q90" s="287">
        <f t="shared" si="477"/>
        <v>4389.07</v>
      </c>
      <c r="R90" s="287">
        <f t="shared" si="477"/>
        <v>5725.4769999999999</v>
      </c>
      <c r="S90" s="287">
        <f t="shared" si="477"/>
        <v>0</v>
      </c>
      <c r="T90" s="287">
        <f t="shared" si="477"/>
        <v>4389.07</v>
      </c>
      <c r="U90" s="287">
        <f t="shared" si="477"/>
        <v>0</v>
      </c>
      <c r="V90" s="287">
        <f t="shared" si="477"/>
        <v>0</v>
      </c>
      <c r="W90" s="287">
        <f t="shared" si="477"/>
        <v>4389.07</v>
      </c>
      <c r="X90" s="287">
        <f t="shared" si="477"/>
        <v>0</v>
      </c>
      <c r="Y90" s="287">
        <f t="shared" si="477"/>
        <v>0</v>
      </c>
      <c r="Z90" s="287">
        <f t="shared" si="477"/>
        <v>4389.07</v>
      </c>
      <c r="AA90" s="287">
        <f t="shared" si="477"/>
        <v>0</v>
      </c>
      <c r="AB90" s="287">
        <f t="shared" si="477"/>
        <v>0</v>
      </c>
      <c r="AC90" s="287">
        <f t="shared" si="477"/>
        <v>0</v>
      </c>
      <c r="AD90" s="287">
        <f t="shared" si="477"/>
        <v>0</v>
      </c>
      <c r="AE90" s="287">
        <f t="shared" si="477"/>
        <v>4389.07</v>
      </c>
      <c r="AF90" s="287">
        <f t="shared" si="477"/>
        <v>0</v>
      </c>
      <c r="AG90" s="287">
        <f t="shared" si="477"/>
        <v>0</v>
      </c>
      <c r="AH90" s="287">
        <f t="shared" si="477"/>
        <v>0</v>
      </c>
      <c r="AI90" s="287">
        <f t="shared" si="477"/>
        <v>0</v>
      </c>
      <c r="AJ90" s="287">
        <f t="shared" si="477"/>
        <v>4389.07</v>
      </c>
      <c r="AK90" s="287">
        <f t="shared" si="477"/>
        <v>0</v>
      </c>
      <c r="AL90" s="287">
        <f t="shared" si="477"/>
        <v>0</v>
      </c>
      <c r="AM90" s="287">
        <f t="shared" si="477"/>
        <v>0</v>
      </c>
      <c r="AN90" s="287">
        <f t="shared" si="477"/>
        <v>0</v>
      </c>
      <c r="AO90" s="287">
        <f t="shared" si="477"/>
        <v>4389.07</v>
      </c>
      <c r="AP90" s="287">
        <f t="shared" si="477"/>
        <v>0</v>
      </c>
      <c r="AQ90" s="287">
        <f t="shared" si="477"/>
        <v>0</v>
      </c>
      <c r="AR90" s="287">
        <f t="shared" si="477"/>
        <v>0</v>
      </c>
      <c r="AS90" s="287">
        <f t="shared" si="477"/>
        <v>0</v>
      </c>
      <c r="AT90" s="287">
        <f t="shared" si="477"/>
        <v>7717.1299999999992</v>
      </c>
      <c r="AU90" s="287">
        <f t="shared" si="477"/>
        <v>0</v>
      </c>
      <c r="AV90" s="287">
        <f t="shared" si="477"/>
        <v>0</v>
      </c>
      <c r="AW90" s="287">
        <f t="shared" si="477"/>
        <v>0</v>
      </c>
      <c r="AX90" s="287">
        <f t="shared" si="477"/>
        <v>0</v>
      </c>
      <c r="AY90" s="287">
        <f t="shared" si="477"/>
        <v>0</v>
      </c>
      <c r="AZ90" s="287">
        <f t="shared" si="477"/>
        <v>0</v>
      </c>
      <c r="BA90" s="287">
        <f t="shared" si="477"/>
        <v>0</v>
      </c>
      <c r="BB90" s="487"/>
      <c r="BC90" s="361"/>
    </row>
    <row r="91" spans="1:55" ht="46.5" customHeight="1" x14ac:dyDescent="0.25">
      <c r="A91" s="486"/>
      <c r="B91" s="482"/>
      <c r="C91" s="482"/>
      <c r="D91" s="267" t="s">
        <v>2</v>
      </c>
      <c r="E91" s="299">
        <f>E95</f>
        <v>48279.795999999995</v>
      </c>
      <c r="F91" s="299">
        <f>F95</f>
        <v>15564.652999999998</v>
      </c>
      <c r="G91" s="349">
        <f>G95</f>
        <v>32.238439864161812</v>
      </c>
      <c r="H91" s="299">
        <f>H95</f>
        <v>0</v>
      </c>
      <c r="I91" s="299">
        <f t="shared" ref="I91:BA91" si="478">I95</f>
        <v>0</v>
      </c>
      <c r="J91" s="299">
        <f t="shared" si="478"/>
        <v>0</v>
      </c>
      <c r="K91" s="299">
        <f t="shared" si="478"/>
        <v>0</v>
      </c>
      <c r="L91" s="299">
        <f t="shared" si="478"/>
        <v>0</v>
      </c>
      <c r="M91" s="299">
        <f t="shared" si="478"/>
        <v>0</v>
      </c>
      <c r="N91" s="299">
        <f t="shared" si="478"/>
        <v>9839.1759999999995</v>
      </c>
      <c r="O91" s="299">
        <f t="shared" si="478"/>
        <v>9839.1759999999995</v>
      </c>
      <c r="P91" s="299">
        <f t="shared" si="478"/>
        <v>0</v>
      </c>
      <c r="Q91" s="299">
        <f t="shared" si="478"/>
        <v>4389.07</v>
      </c>
      <c r="R91" s="299">
        <f t="shared" si="478"/>
        <v>5725.4769999999999</v>
      </c>
      <c r="S91" s="299">
        <f t="shared" si="478"/>
        <v>0</v>
      </c>
      <c r="T91" s="299">
        <f t="shared" si="478"/>
        <v>4389.07</v>
      </c>
      <c r="U91" s="299">
        <f t="shared" si="478"/>
        <v>0</v>
      </c>
      <c r="V91" s="299">
        <f t="shared" si="478"/>
        <v>0</v>
      </c>
      <c r="W91" s="299">
        <f t="shared" si="478"/>
        <v>4389.07</v>
      </c>
      <c r="X91" s="299">
        <f t="shared" si="478"/>
        <v>0</v>
      </c>
      <c r="Y91" s="299">
        <f t="shared" si="478"/>
        <v>0</v>
      </c>
      <c r="Z91" s="299">
        <f t="shared" si="478"/>
        <v>4389.07</v>
      </c>
      <c r="AA91" s="299">
        <f t="shared" si="478"/>
        <v>0</v>
      </c>
      <c r="AB91" s="299">
        <f t="shared" si="478"/>
        <v>0</v>
      </c>
      <c r="AC91" s="299">
        <f t="shared" si="478"/>
        <v>0</v>
      </c>
      <c r="AD91" s="299">
        <f t="shared" si="478"/>
        <v>0</v>
      </c>
      <c r="AE91" s="299">
        <f t="shared" si="478"/>
        <v>4389.07</v>
      </c>
      <c r="AF91" s="299">
        <f t="shared" si="478"/>
        <v>0</v>
      </c>
      <c r="AG91" s="299">
        <f t="shared" si="478"/>
        <v>0</v>
      </c>
      <c r="AH91" s="299">
        <f t="shared" si="478"/>
        <v>0</v>
      </c>
      <c r="AI91" s="299">
        <f t="shared" si="478"/>
        <v>0</v>
      </c>
      <c r="AJ91" s="299">
        <f t="shared" si="478"/>
        <v>4389.07</v>
      </c>
      <c r="AK91" s="299">
        <f t="shared" si="478"/>
        <v>0</v>
      </c>
      <c r="AL91" s="299">
        <f t="shared" si="478"/>
        <v>0</v>
      </c>
      <c r="AM91" s="299">
        <f t="shared" si="478"/>
        <v>0</v>
      </c>
      <c r="AN91" s="299">
        <f t="shared" si="478"/>
        <v>0</v>
      </c>
      <c r="AO91" s="299">
        <f t="shared" si="478"/>
        <v>4389.07</v>
      </c>
      <c r="AP91" s="299">
        <f t="shared" si="478"/>
        <v>0</v>
      </c>
      <c r="AQ91" s="299">
        <f t="shared" si="478"/>
        <v>0</v>
      </c>
      <c r="AR91" s="299">
        <f t="shared" si="478"/>
        <v>0</v>
      </c>
      <c r="AS91" s="299">
        <f t="shared" si="478"/>
        <v>0</v>
      </c>
      <c r="AT91" s="299">
        <f t="shared" si="478"/>
        <v>7717.1299999999992</v>
      </c>
      <c r="AU91" s="299">
        <f t="shared" si="478"/>
        <v>0</v>
      </c>
      <c r="AV91" s="299">
        <f t="shared" si="478"/>
        <v>0</v>
      </c>
      <c r="AW91" s="299">
        <f t="shared" si="478"/>
        <v>0</v>
      </c>
      <c r="AX91" s="299">
        <f t="shared" si="478"/>
        <v>0</v>
      </c>
      <c r="AY91" s="299">
        <f t="shared" ref="AY91:AZ91" si="479">AY95</f>
        <v>0</v>
      </c>
      <c r="AZ91" s="299">
        <f t="shared" si="479"/>
        <v>0</v>
      </c>
      <c r="BA91" s="299">
        <f t="shared" si="478"/>
        <v>0</v>
      </c>
      <c r="BB91" s="488"/>
      <c r="BC91" s="361"/>
    </row>
    <row r="92" spans="1:55" ht="24.75" customHeight="1" x14ac:dyDescent="0.25">
      <c r="A92" s="486"/>
      <c r="B92" s="482"/>
      <c r="C92" s="482"/>
      <c r="D92" s="278" t="s">
        <v>43</v>
      </c>
      <c r="E92" s="291">
        <f>E97+E99+E101</f>
        <v>0</v>
      </c>
      <c r="F92" s="291">
        <f t="shared" ref="F92:BA92" si="480">F97+F99+F101</f>
        <v>0</v>
      </c>
      <c r="G92" s="350">
        <f t="shared" si="480"/>
        <v>0</v>
      </c>
      <c r="H92" s="291">
        <f t="shared" si="480"/>
        <v>0</v>
      </c>
      <c r="I92" s="291">
        <f t="shared" si="480"/>
        <v>0</v>
      </c>
      <c r="J92" s="291">
        <f t="shared" si="480"/>
        <v>0</v>
      </c>
      <c r="K92" s="291">
        <f t="shared" si="480"/>
        <v>0</v>
      </c>
      <c r="L92" s="291">
        <f t="shared" si="480"/>
        <v>0</v>
      </c>
      <c r="M92" s="291">
        <f t="shared" si="480"/>
        <v>0</v>
      </c>
      <c r="N92" s="291">
        <f t="shared" si="480"/>
        <v>0</v>
      </c>
      <c r="O92" s="291">
        <f t="shared" si="480"/>
        <v>0</v>
      </c>
      <c r="P92" s="291">
        <f t="shared" si="480"/>
        <v>0</v>
      </c>
      <c r="Q92" s="291">
        <f t="shared" si="480"/>
        <v>0</v>
      </c>
      <c r="R92" s="291">
        <f t="shared" si="480"/>
        <v>0</v>
      </c>
      <c r="S92" s="291">
        <f t="shared" si="480"/>
        <v>0</v>
      </c>
      <c r="T92" s="291">
        <f t="shared" si="480"/>
        <v>0</v>
      </c>
      <c r="U92" s="291">
        <f t="shared" si="480"/>
        <v>0</v>
      </c>
      <c r="V92" s="291">
        <f t="shared" si="480"/>
        <v>0</v>
      </c>
      <c r="W92" s="291">
        <f t="shared" si="480"/>
        <v>0</v>
      </c>
      <c r="X92" s="291">
        <f t="shared" si="480"/>
        <v>0</v>
      </c>
      <c r="Y92" s="291">
        <f t="shared" si="480"/>
        <v>0</v>
      </c>
      <c r="Z92" s="291">
        <f t="shared" si="480"/>
        <v>0</v>
      </c>
      <c r="AA92" s="291">
        <f t="shared" si="480"/>
        <v>0</v>
      </c>
      <c r="AB92" s="291">
        <f t="shared" si="480"/>
        <v>0</v>
      </c>
      <c r="AC92" s="291">
        <f t="shared" si="480"/>
        <v>0</v>
      </c>
      <c r="AD92" s="291">
        <f t="shared" si="480"/>
        <v>0</v>
      </c>
      <c r="AE92" s="291">
        <f t="shared" si="480"/>
        <v>0</v>
      </c>
      <c r="AF92" s="291">
        <f t="shared" si="480"/>
        <v>0</v>
      </c>
      <c r="AG92" s="291">
        <f t="shared" si="480"/>
        <v>0</v>
      </c>
      <c r="AH92" s="291">
        <f t="shared" si="480"/>
        <v>0</v>
      </c>
      <c r="AI92" s="291">
        <f t="shared" si="480"/>
        <v>0</v>
      </c>
      <c r="AJ92" s="291">
        <f t="shared" si="480"/>
        <v>0</v>
      </c>
      <c r="AK92" s="291">
        <f t="shared" si="480"/>
        <v>0</v>
      </c>
      <c r="AL92" s="291">
        <f t="shared" si="480"/>
        <v>0</v>
      </c>
      <c r="AM92" s="291">
        <f t="shared" si="480"/>
        <v>0</v>
      </c>
      <c r="AN92" s="291">
        <f t="shared" si="480"/>
        <v>0</v>
      </c>
      <c r="AO92" s="291">
        <f t="shared" si="480"/>
        <v>0</v>
      </c>
      <c r="AP92" s="291">
        <f t="shared" si="480"/>
        <v>0</v>
      </c>
      <c r="AQ92" s="291">
        <f t="shared" si="480"/>
        <v>0</v>
      </c>
      <c r="AR92" s="291">
        <f t="shared" si="480"/>
        <v>0</v>
      </c>
      <c r="AS92" s="291">
        <f t="shared" si="480"/>
        <v>0</v>
      </c>
      <c r="AT92" s="291">
        <f t="shared" si="480"/>
        <v>0</v>
      </c>
      <c r="AU92" s="291">
        <f t="shared" si="480"/>
        <v>0</v>
      </c>
      <c r="AV92" s="291">
        <f t="shared" si="480"/>
        <v>0</v>
      </c>
      <c r="AW92" s="291">
        <f t="shared" si="480"/>
        <v>0</v>
      </c>
      <c r="AX92" s="291">
        <f t="shared" si="480"/>
        <v>0</v>
      </c>
      <c r="AY92" s="291">
        <f t="shared" ref="AY92:AZ92" si="481">AY97+AY99+AY101</f>
        <v>0</v>
      </c>
      <c r="AZ92" s="291">
        <f t="shared" si="481"/>
        <v>0</v>
      </c>
      <c r="BA92" s="291">
        <f t="shared" si="480"/>
        <v>0</v>
      </c>
      <c r="BB92" s="488"/>
      <c r="BC92" s="361"/>
    </row>
    <row r="93" spans="1:55" ht="67.5" customHeight="1" x14ac:dyDescent="0.25">
      <c r="A93" s="280"/>
      <c r="B93" s="180"/>
      <c r="C93" s="180"/>
      <c r="D93" s="267" t="s">
        <v>317</v>
      </c>
      <c r="E93" s="299">
        <f t="shared" ref="E93:AJ93" si="482">E102</f>
        <v>0</v>
      </c>
      <c r="F93" s="299">
        <f t="shared" si="482"/>
        <v>0</v>
      </c>
      <c r="G93" s="349">
        <f t="shared" si="482"/>
        <v>0</v>
      </c>
      <c r="H93" s="299">
        <f t="shared" si="482"/>
        <v>0</v>
      </c>
      <c r="I93" s="299">
        <f t="shared" si="482"/>
        <v>0</v>
      </c>
      <c r="J93" s="299">
        <f t="shared" si="482"/>
        <v>0</v>
      </c>
      <c r="K93" s="299">
        <f t="shared" si="482"/>
        <v>0</v>
      </c>
      <c r="L93" s="299">
        <f t="shared" si="482"/>
        <v>0</v>
      </c>
      <c r="M93" s="299">
        <f t="shared" si="482"/>
        <v>0</v>
      </c>
      <c r="N93" s="299">
        <f t="shared" si="482"/>
        <v>0</v>
      </c>
      <c r="O93" s="299">
        <f t="shared" si="482"/>
        <v>0</v>
      </c>
      <c r="P93" s="299">
        <f t="shared" si="482"/>
        <v>0</v>
      </c>
      <c r="Q93" s="299">
        <f t="shared" si="482"/>
        <v>0</v>
      </c>
      <c r="R93" s="299">
        <f t="shared" si="482"/>
        <v>0</v>
      </c>
      <c r="S93" s="299">
        <f t="shared" si="482"/>
        <v>0</v>
      </c>
      <c r="T93" s="299">
        <f t="shared" si="482"/>
        <v>0</v>
      </c>
      <c r="U93" s="299">
        <f t="shared" si="482"/>
        <v>0</v>
      </c>
      <c r="V93" s="299">
        <f t="shared" si="482"/>
        <v>0</v>
      </c>
      <c r="W93" s="299">
        <f t="shared" si="482"/>
        <v>0</v>
      </c>
      <c r="X93" s="299">
        <f t="shared" si="482"/>
        <v>0</v>
      </c>
      <c r="Y93" s="299">
        <f t="shared" si="482"/>
        <v>0</v>
      </c>
      <c r="Z93" s="299">
        <f t="shared" si="482"/>
        <v>0</v>
      </c>
      <c r="AA93" s="299">
        <f t="shared" si="482"/>
        <v>0</v>
      </c>
      <c r="AB93" s="299">
        <f t="shared" si="482"/>
        <v>0</v>
      </c>
      <c r="AC93" s="299">
        <f t="shared" si="482"/>
        <v>0</v>
      </c>
      <c r="AD93" s="299">
        <f t="shared" si="482"/>
        <v>0</v>
      </c>
      <c r="AE93" s="299">
        <f t="shared" si="482"/>
        <v>0</v>
      </c>
      <c r="AF93" s="299">
        <f t="shared" si="482"/>
        <v>0</v>
      </c>
      <c r="AG93" s="299">
        <f t="shared" si="482"/>
        <v>0</v>
      </c>
      <c r="AH93" s="299">
        <f t="shared" si="482"/>
        <v>0</v>
      </c>
      <c r="AI93" s="299">
        <f t="shared" si="482"/>
        <v>0</v>
      </c>
      <c r="AJ93" s="299">
        <f t="shared" si="482"/>
        <v>0</v>
      </c>
      <c r="AK93" s="299">
        <f t="shared" ref="AK93:BA93" si="483">AK102</f>
        <v>0</v>
      </c>
      <c r="AL93" s="299">
        <f t="shared" si="483"/>
        <v>0</v>
      </c>
      <c r="AM93" s="299">
        <f t="shared" si="483"/>
        <v>0</v>
      </c>
      <c r="AN93" s="299">
        <f t="shared" si="483"/>
        <v>0</v>
      </c>
      <c r="AO93" s="299">
        <f t="shared" si="483"/>
        <v>0</v>
      </c>
      <c r="AP93" s="299">
        <f t="shared" si="483"/>
        <v>0</v>
      </c>
      <c r="AQ93" s="299">
        <f t="shared" si="483"/>
        <v>0</v>
      </c>
      <c r="AR93" s="299">
        <f t="shared" si="483"/>
        <v>0</v>
      </c>
      <c r="AS93" s="299">
        <f t="shared" si="483"/>
        <v>0</v>
      </c>
      <c r="AT93" s="299">
        <f t="shared" si="483"/>
        <v>0</v>
      </c>
      <c r="AU93" s="299">
        <f t="shared" si="483"/>
        <v>0</v>
      </c>
      <c r="AV93" s="299">
        <f t="shared" si="483"/>
        <v>0</v>
      </c>
      <c r="AW93" s="299">
        <f t="shared" si="483"/>
        <v>0</v>
      </c>
      <c r="AX93" s="299">
        <f t="shared" si="483"/>
        <v>0</v>
      </c>
      <c r="AY93" s="299">
        <f t="shared" si="483"/>
        <v>0</v>
      </c>
      <c r="AZ93" s="299">
        <f t="shared" si="483"/>
        <v>0</v>
      </c>
      <c r="BA93" s="299">
        <f t="shared" si="483"/>
        <v>0</v>
      </c>
      <c r="BB93" s="391"/>
      <c r="BC93" s="361"/>
    </row>
    <row r="94" spans="1:55" ht="22.5" customHeight="1" x14ac:dyDescent="0.25">
      <c r="A94" s="479" t="s">
        <v>262</v>
      </c>
      <c r="B94" s="477" t="s">
        <v>307</v>
      </c>
      <c r="C94" s="477"/>
      <c r="D94" s="139" t="s">
        <v>41</v>
      </c>
      <c r="E94" s="307">
        <f t="shared" ref="E94:Z94" si="484">E95</f>
        <v>48279.795999999995</v>
      </c>
      <c r="F94" s="307">
        <f t="shared" si="484"/>
        <v>15564.652999999998</v>
      </c>
      <c r="G94" s="183">
        <f t="shared" si="484"/>
        <v>32.238439864161812</v>
      </c>
      <c r="H94" s="295">
        <f t="shared" si="484"/>
        <v>0</v>
      </c>
      <c r="I94" s="295">
        <f t="shared" si="484"/>
        <v>0</v>
      </c>
      <c r="J94" s="295">
        <f t="shared" si="484"/>
        <v>0</v>
      </c>
      <c r="K94" s="296">
        <f t="shared" si="484"/>
        <v>0</v>
      </c>
      <c r="L94" s="296">
        <f t="shared" si="484"/>
        <v>0</v>
      </c>
      <c r="M94" s="296">
        <f t="shared" si="484"/>
        <v>0</v>
      </c>
      <c r="N94" s="295">
        <f t="shared" si="484"/>
        <v>9839.1759999999995</v>
      </c>
      <c r="O94" s="295">
        <f t="shared" si="484"/>
        <v>9839.1759999999995</v>
      </c>
      <c r="P94" s="295">
        <f t="shared" si="484"/>
        <v>0</v>
      </c>
      <c r="Q94" s="296">
        <f t="shared" si="484"/>
        <v>4389.07</v>
      </c>
      <c r="R94" s="296">
        <f t="shared" si="484"/>
        <v>5725.4769999999999</v>
      </c>
      <c r="S94" s="296">
        <f t="shared" si="484"/>
        <v>0</v>
      </c>
      <c r="T94" s="295">
        <f t="shared" si="484"/>
        <v>4389.07</v>
      </c>
      <c r="U94" s="295">
        <f t="shared" si="484"/>
        <v>0</v>
      </c>
      <c r="V94" s="295">
        <f t="shared" si="484"/>
        <v>0</v>
      </c>
      <c r="W94" s="296">
        <f t="shared" si="484"/>
        <v>4389.07</v>
      </c>
      <c r="X94" s="296">
        <f t="shared" si="484"/>
        <v>0</v>
      </c>
      <c r="Y94" s="296">
        <f t="shared" si="484"/>
        <v>0</v>
      </c>
      <c r="Z94" s="295">
        <f t="shared" si="484"/>
        <v>4389.07</v>
      </c>
      <c r="AA94" s="314"/>
      <c r="AB94" s="315"/>
      <c r="AC94" s="295">
        <f>AC95</f>
        <v>0</v>
      </c>
      <c r="AD94" s="295">
        <f>AD95</f>
        <v>0</v>
      </c>
      <c r="AE94" s="296">
        <f>AE95</f>
        <v>4389.07</v>
      </c>
      <c r="AF94" s="316"/>
      <c r="AG94" s="317"/>
      <c r="AH94" s="296">
        <f>AH95</f>
        <v>0</v>
      </c>
      <c r="AI94" s="296">
        <f>AI95</f>
        <v>0</v>
      </c>
      <c r="AJ94" s="295">
        <f>AJ95</f>
        <v>4389.07</v>
      </c>
      <c r="AK94" s="314"/>
      <c r="AL94" s="315"/>
      <c r="AM94" s="295">
        <f>AM95</f>
        <v>0</v>
      </c>
      <c r="AN94" s="295">
        <f>AN95</f>
        <v>0</v>
      </c>
      <c r="AO94" s="296">
        <f>AO95</f>
        <v>4389.07</v>
      </c>
      <c r="AP94" s="316"/>
      <c r="AQ94" s="317"/>
      <c r="AR94" s="296">
        <f>AR95</f>
        <v>0</v>
      </c>
      <c r="AS94" s="296">
        <f>AS95</f>
        <v>0</v>
      </c>
      <c r="AT94" s="295">
        <f>AT95</f>
        <v>7717.1299999999992</v>
      </c>
      <c r="AU94" s="318"/>
      <c r="AV94" s="319"/>
      <c r="AW94" s="295">
        <f>AW95</f>
        <v>0</v>
      </c>
      <c r="AX94" s="295">
        <f>AX95</f>
        <v>0</v>
      </c>
      <c r="AY94" s="296">
        <f>AY95</f>
        <v>0</v>
      </c>
      <c r="AZ94" s="296">
        <f>AZ95</f>
        <v>0</v>
      </c>
      <c r="BA94" s="296">
        <f>BA95</f>
        <v>0</v>
      </c>
      <c r="BB94" s="487"/>
      <c r="BC94" s="361"/>
    </row>
    <row r="95" spans="1:55" ht="38.450000000000003" customHeight="1" x14ac:dyDescent="0.25">
      <c r="A95" s="480"/>
      <c r="B95" s="478"/>
      <c r="C95" s="478"/>
      <c r="D95" s="268" t="s">
        <v>2</v>
      </c>
      <c r="E95" s="308">
        <f>H95+K95+N95+Q95+T95+W95+Z95+AE95+AJ95+AO95+AT95+AY95</f>
        <v>48279.795999999995</v>
      </c>
      <c r="F95" s="308">
        <f>I95+L95+O95+R95+U95+X95+AC95+AH95+AM95+AR95+AW95+AZ95</f>
        <v>15564.652999999998</v>
      </c>
      <c r="G95" s="351">
        <f>F95/E95*100</f>
        <v>32.238439864161812</v>
      </c>
      <c r="H95" s="301"/>
      <c r="I95" s="301"/>
      <c r="J95" s="301"/>
      <c r="K95" s="300"/>
      <c r="L95" s="300"/>
      <c r="M95" s="300"/>
      <c r="N95" s="301">
        <v>9839.1759999999995</v>
      </c>
      <c r="O95" s="301">
        <v>9839.1759999999995</v>
      </c>
      <c r="P95" s="301"/>
      <c r="Q95" s="300">
        <v>4389.07</v>
      </c>
      <c r="R95" s="300">
        <v>5725.4769999999999</v>
      </c>
      <c r="S95" s="300"/>
      <c r="T95" s="301">
        <v>4389.07</v>
      </c>
      <c r="U95" s="301"/>
      <c r="V95" s="301"/>
      <c r="W95" s="300">
        <v>4389.07</v>
      </c>
      <c r="X95" s="300"/>
      <c r="Y95" s="300"/>
      <c r="Z95" s="301">
        <v>4389.07</v>
      </c>
      <c r="AA95" s="320"/>
      <c r="AB95" s="321"/>
      <c r="AC95" s="301"/>
      <c r="AD95" s="301"/>
      <c r="AE95" s="300">
        <v>4389.07</v>
      </c>
      <c r="AF95" s="322"/>
      <c r="AG95" s="323"/>
      <c r="AH95" s="300"/>
      <c r="AI95" s="300"/>
      <c r="AJ95" s="301">
        <v>4389.07</v>
      </c>
      <c r="AK95" s="320"/>
      <c r="AL95" s="321"/>
      <c r="AM95" s="301"/>
      <c r="AN95" s="301"/>
      <c r="AO95" s="300">
        <v>4389.07</v>
      </c>
      <c r="AP95" s="322"/>
      <c r="AQ95" s="323"/>
      <c r="AR95" s="300"/>
      <c r="AS95" s="300"/>
      <c r="AT95" s="301">
        <f>4389.07-2397.413+5725.473</f>
        <v>7717.1299999999992</v>
      </c>
      <c r="AU95" s="320"/>
      <c r="AV95" s="321"/>
      <c r="AW95" s="301"/>
      <c r="AX95" s="301"/>
      <c r="AY95" s="300"/>
      <c r="AZ95" s="300"/>
      <c r="BA95" s="300"/>
      <c r="BB95" s="488"/>
      <c r="BC95" s="361"/>
    </row>
    <row r="96" spans="1:55" ht="29.25" hidden="1" customHeight="1" x14ac:dyDescent="0.25">
      <c r="A96" s="479" t="s">
        <v>309</v>
      </c>
      <c r="B96" s="477" t="s">
        <v>308</v>
      </c>
      <c r="C96" s="477"/>
      <c r="D96" s="139" t="s">
        <v>41</v>
      </c>
      <c r="E96" s="307">
        <f t="shared" ref="E96:Y96" si="485">E97</f>
        <v>0</v>
      </c>
      <c r="F96" s="307">
        <f t="shared" si="485"/>
        <v>0</v>
      </c>
      <c r="G96" s="307">
        <f t="shared" si="485"/>
        <v>0</v>
      </c>
      <c r="H96" s="295">
        <f t="shared" si="485"/>
        <v>0</v>
      </c>
      <c r="I96" s="295">
        <f t="shared" si="485"/>
        <v>0</v>
      </c>
      <c r="J96" s="295">
        <f t="shared" si="485"/>
        <v>0</v>
      </c>
      <c r="K96" s="296">
        <f t="shared" si="485"/>
        <v>0</v>
      </c>
      <c r="L96" s="296">
        <f t="shared" si="485"/>
        <v>0</v>
      </c>
      <c r="M96" s="296">
        <f t="shared" si="485"/>
        <v>0</v>
      </c>
      <c r="N96" s="295">
        <f t="shared" si="485"/>
        <v>0</v>
      </c>
      <c r="O96" s="295">
        <f t="shared" si="485"/>
        <v>0</v>
      </c>
      <c r="P96" s="295">
        <f t="shared" si="485"/>
        <v>0</v>
      </c>
      <c r="Q96" s="296">
        <f t="shared" si="485"/>
        <v>0</v>
      </c>
      <c r="R96" s="296">
        <f t="shared" si="485"/>
        <v>0</v>
      </c>
      <c r="S96" s="296">
        <f t="shared" si="485"/>
        <v>0</v>
      </c>
      <c r="T96" s="295">
        <f t="shared" si="485"/>
        <v>0</v>
      </c>
      <c r="U96" s="295">
        <f t="shared" si="485"/>
        <v>0</v>
      </c>
      <c r="V96" s="295">
        <f t="shared" si="485"/>
        <v>0</v>
      </c>
      <c r="W96" s="296">
        <f t="shared" si="485"/>
        <v>0</v>
      </c>
      <c r="X96" s="296">
        <f t="shared" si="485"/>
        <v>0</v>
      </c>
      <c r="Y96" s="296">
        <f t="shared" si="485"/>
        <v>0</v>
      </c>
      <c r="Z96" s="295" t="s">
        <v>312</v>
      </c>
      <c r="AA96" s="314"/>
      <c r="AB96" s="315"/>
      <c r="AC96" s="295">
        <f>AC97</f>
        <v>0</v>
      </c>
      <c r="AD96" s="295">
        <f>AD97</f>
        <v>0</v>
      </c>
      <c r="AE96" s="296">
        <f>AE97</f>
        <v>0</v>
      </c>
      <c r="AF96" s="316"/>
      <c r="AG96" s="317"/>
      <c r="AH96" s="296">
        <f>AH97</f>
        <v>0</v>
      </c>
      <c r="AI96" s="296">
        <f>AI97</f>
        <v>0</v>
      </c>
      <c r="AJ96" s="295">
        <f>AJ97</f>
        <v>0</v>
      </c>
      <c r="AK96" s="314"/>
      <c r="AL96" s="315"/>
      <c r="AM96" s="295">
        <f>AM97</f>
        <v>0</v>
      </c>
      <c r="AN96" s="295">
        <f>AN97</f>
        <v>0</v>
      </c>
      <c r="AO96" s="296">
        <f>AO97</f>
        <v>0</v>
      </c>
      <c r="AP96" s="316"/>
      <c r="AQ96" s="317"/>
      <c r="AR96" s="296">
        <f>AR97</f>
        <v>0</v>
      </c>
      <c r="AS96" s="296">
        <f>AS97</f>
        <v>0</v>
      </c>
      <c r="AT96" s="295">
        <f>AT97</f>
        <v>0</v>
      </c>
      <c r="AU96" s="318"/>
      <c r="AV96" s="319"/>
      <c r="AW96" s="295">
        <f>AW97</f>
        <v>0</v>
      </c>
      <c r="AX96" s="295">
        <f>AX97</f>
        <v>0</v>
      </c>
      <c r="AY96" s="296">
        <f>AY97</f>
        <v>0</v>
      </c>
      <c r="AZ96" s="296">
        <f>AZ97</f>
        <v>0</v>
      </c>
      <c r="BA96" s="296">
        <f>BA97</f>
        <v>0</v>
      </c>
      <c r="BB96" s="487"/>
      <c r="BC96" s="361"/>
    </row>
    <row r="97" spans="1:55" ht="36.75" hidden="1" customHeight="1" x14ac:dyDescent="0.25">
      <c r="A97" s="480"/>
      <c r="B97" s="478"/>
      <c r="C97" s="478"/>
      <c r="D97" s="269" t="s">
        <v>43</v>
      </c>
      <c r="E97" s="308">
        <f>H97+K97+N97+Q97+T97+W97+Z97+AE97+AJ97+AO97+AT97+AY97</f>
        <v>0</v>
      </c>
      <c r="F97" s="308">
        <f>I97+L97+O97+R97+U97+X97+AC97+AH97+AM97+AR97+AW97+AZ97</f>
        <v>0</v>
      </c>
      <c r="G97" s="308">
        <f>J97+M97+P97+S97+V97+Y97+AD97+AI97+AN97+AS97+AX97+BA97</f>
        <v>0</v>
      </c>
      <c r="H97" s="301"/>
      <c r="I97" s="301"/>
      <c r="J97" s="301"/>
      <c r="K97" s="300"/>
      <c r="L97" s="300"/>
      <c r="M97" s="300"/>
      <c r="N97" s="301"/>
      <c r="O97" s="301"/>
      <c r="P97" s="301"/>
      <c r="Q97" s="300"/>
      <c r="R97" s="300"/>
      <c r="S97" s="300"/>
      <c r="T97" s="301"/>
      <c r="U97" s="301"/>
      <c r="V97" s="301"/>
      <c r="W97" s="300"/>
      <c r="X97" s="300"/>
      <c r="Y97" s="300"/>
      <c r="Z97" s="301"/>
      <c r="AA97" s="320"/>
      <c r="AB97" s="321"/>
      <c r="AC97" s="301"/>
      <c r="AD97" s="301"/>
      <c r="AE97" s="300"/>
      <c r="AF97" s="322"/>
      <c r="AG97" s="323"/>
      <c r="AH97" s="300"/>
      <c r="AI97" s="300"/>
      <c r="AJ97" s="301"/>
      <c r="AK97" s="320"/>
      <c r="AL97" s="321"/>
      <c r="AM97" s="301"/>
      <c r="AN97" s="301"/>
      <c r="AO97" s="300"/>
      <c r="AP97" s="322"/>
      <c r="AQ97" s="323"/>
      <c r="AR97" s="300"/>
      <c r="AS97" s="300"/>
      <c r="AT97" s="301"/>
      <c r="AU97" s="320"/>
      <c r="AV97" s="321"/>
      <c r="AW97" s="301"/>
      <c r="AX97" s="301"/>
      <c r="AY97" s="300"/>
      <c r="AZ97" s="300"/>
      <c r="BA97" s="300"/>
      <c r="BB97" s="488"/>
      <c r="BC97" s="361"/>
    </row>
    <row r="98" spans="1:55" ht="27" hidden="1" customHeight="1" x14ac:dyDescent="0.25">
      <c r="A98" s="479" t="s">
        <v>313</v>
      </c>
      <c r="B98" s="477" t="s">
        <v>310</v>
      </c>
      <c r="C98" s="477"/>
      <c r="D98" s="139" t="s">
        <v>41</v>
      </c>
      <c r="E98" s="307">
        <f t="shared" ref="E98:Z98" si="486">E99</f>
        <v>0</v>
      </c>
      <c r="F98" s="307">
        <f t="shared" si="486"/>
        <v>0</v>
      </c>
      <c r="G98" s="307">
        <f t="shared" si="486"/>
        <v>0</v>
      </c>
      <c r="H98" s="295">
        <f t="shared" si="486"/>
        <v>0</v>
      </c>
      <c r="I98" s="295">
        <f t="shared" si="486"/>
        <v>0</v>
      </c>
      <c r="J98" s="295">
        <f t="shared" si="486"/>
        <v>0</v>
      </c>
      <c r="K98" s="296">
        <f t="shared" si="486"/>
        <v>0</v>
      </c>
      <c r="L98" s="296">
        <f t="shared" si="486"/>
        <v>0</v>
      </c>
      <c r="M98" s="296">
        <f t="shared" si="486"/>
        <v>0</v>
      </c>
      <c r="N98" s="295">
        <f t="shared" si="486"/>
        <v>0</v>
      </c>
      <c r="O98" s="295">
        <f t="shared" si="486"/>
        <v>0</v>
      </c>
      <c r="P98" s="295">
        <f t="shared" si="486"/>
        <v>0</v>
      </c>
      <c r="Q98" s="296">
        <f t="shared" si="486"/>
        <v>0</v>
      </c>
      <c r="R98" s="296">
        <f t="shared" si="486"/>
        <v>0</v>
      </c>
      <c r="S98" s="296">
        <f t="shared" si="486"/>
        <v>0</v>
      </c>
      <c r="T98" s="295">
        <f t="shared" si="486"/>
        <v>0</v>
      </c>
      <c r="U98" s="295">
        <f t="shared" si="486"/>
        <v>0</v>
      </c>
      <c r="V98" s="295">
        <f t="shared" si="486"/>
        <v>0</v>
      </c>
      <c r="W98" s="296">
        <f t="shared" si="486"/>
        <v>0</v>
      </c>
      <c r="X98" s="296">
        <f t="shared" si="486"/>
        <v>0</v>
      </c>
      <c r="Y98" s="296">
        <f t="shared" si="486"/>
        <v>0</v>
      </c>
      <c r="Z98" s="295">
        <f t="shared" si="486"/>
        <v>0</v>
      </c>
      <c r="AA98" s="314"/>
      <c r="AB98" s="315"/>
      <c r="AC98" s="295">
        <f>AC99</f>
        <v>0</v>
      </c>
      <c r="AD98" s="295">
        <f>AD99</f>
        <v>0</v>
      </c>
      <c r="AE98" s="296">
        <f>AE99</f>
        <v>0</v>
      </c>
      <c r="AF98" s="316"/>
      <c r="AG98" s="317"/>
      <c r="AH98" s="296">
        <f>AH99</f>
        <v>0</v>
      </c>
      <c r="AI98" s="296">
        <f>AI99</f>
        <v>0</v>
      </c>
      <c r="AJ98" s="295">
        <f>AJ99</f>
        <v>0</v>
      </c>
      <c r="AK98" s="314"/>
      <c r="AL98" s="315"/>
      <c r="AM98" s="295">
        <f>AM99</f>
        <v>0</v>
      </c>
      <c r="AN98" s="295">
        <f>AN99</f>
        <v>0</v>
      </c>
      <c r="AO98" s="296">
        <f>AO99</f>
        <v>0</v>
      </c>
      <c r="AP98" s="316"/>
      <c r="AQ98" s="317"/>
      <c r="AR98" s="296">
        <f>AR99</f>
        <v>0</v>
      </c>
      <c r="AS98" s="296">
        <f>AS99</f>
        <v>0</v>
      </c>
      <c r="AT98" s="295">
        <f>AT99</f>
        <v>0</v>
      </c>
      <c r="AU98" s="318"/>
      <c r="AV98" s="319"/>
      <c r="AW98" s="295">
        <f>AW99</f>
        <v>0</v>
      </c>
      <c r="AX98" s="295">
        <f>AX99</f>
        <v>0</v>
      </c>
      <c r="AY98" s="296">
        <f>AY99</f>
        <v>0</v>
      </c>
      <c r="AZ98" s="296">
        <f>AZ99</f>
        <v>0</v>
      </c>
      <c r="BA98" s="296">
        <f>BA99</f>
        <v>0</v>
      </c>
      <c r="BB98" s="487"/>
      <c r="BC98" s="361"/>
    </row>
    <row r="99" spans="1:55" ht="26.25" hidden="1" customHeight="1" x14ac:dyDescent="0.25">
      <c r="A99" s="480"/>
      <c r="B99" s="478"/>
      <c r="C99" s="478"/>
      <c r="D99" s="269" t="s">
        <v>43</v>
      </c>
      <c r="E99" s="308">
        <f>H99+K99+N99+Q99+T99+W99+Z99+AE99+AJ99+AO99+AT99+AY99</f>
        <v>0</v>
      </c>
      <c r="F99" s="308">
        <f>I99+L99+O99+R99+U99+X99+AC99+AH99+AM99+AR99+AW99+AZ99</f>
        <v>0</v>
      </c>
      <c r="G99" s="308">
        <f>J99+M99+P99+S99+V99+Y99+AD99+AI99+AN99+AS99+AX99+BA99</f>
        <v>0</v>
      </c>
      <c r="H99" s="301"/>
      <c r="I99" s="301"/>
      <c r="J99" s="301"/>
      <c r="K99" s="300"/>
      <c r="L99" s="300"/>
      <c r="M99" s="300"/>
      <c r="N99" s="301"/>
      <c r="O99" s="301"/>
      <c r="P99" s="301"/>
      <c r="Q99" s="300"/>
      <c r="R99" s="300"/>
      <c r="S99" s="300"/>
      <c r="T99" s="301"/>
      <c r="U99" s="301"/>
      <c r="V99" s="301"/>
      <c r="W99" s="300"/>
      <c r="X99" s="300"/>
      <c r="Y99" s="300"/>
      <c r="Z99" s="301"/>
      <c r="AA99" s="320"/>
      <c r="AB99" s="321"/>
      <c r="AC99" s="301"/>
      <c r="AD99" s="301"/>
      <c r="AE99" s="300"/>
      <c r="AF99" s="322"/>
      <c r="AG99" s="323"/>
      <c r="AH99" s="300"/>
      <c r="AI99" s="300"/>
      <c r="AJ99" s="301"/>
      <c r="AK99" s="320"/>
      <c r="AL99" s="321"/>
      <c r="AM99" s="301"/>
      <c r="AN99" s="301"/>
      <c r="AO99" s="300"/>
      <c r="AP99" s="322"/>
      <c r="AQ99" s="323"/>
      <c r="AR99" s="300"/>
      <c r="AS99" s="300"/>
      <c r="AT99" s="301"/>
      <c r="AU99" s="320"/>
      <c r="AV99" s="321"/>
      <c r="AW99" s="301"/>
      <c r="AX99" s="301"/>
      <c r="AY99" s="300"/>
      <c r="AZ99" s="300"/>
      <c r="BA99" s="300"/>
      <c r="BB99" s="488"/>
      <c r="BC99" s="361"/>
    </row>
    <row r="100" spans="1:55" ht="26.25" hidden="1" customHeight="1" x14ac:dyDescent="0.25">
      <c r="A100" s="477" t="s">
        <v>314</v>
      </c>
      <c r="B100" s="477" t="s">
        <v>315</v>
      </c>
      <c r="C100" s="477" t="s">
        <v>316</v>
      </c>
      <c r="D100" s="139" t="s">
        <v>41</v>
      </c>
      <c r="E100" s="324">
        <f t="shared" ref="E100:G100" si="487">E101</f>
        <v>0</v>
      </c>
      <c r="F100" s="324">
        <f t="shared" si="487"/>
        <v>0</v>
      </c>
      <c r="G100" s="324">
        <f t="shared" si="487"/>
        <v>0</v>
      </c>
      <c r="H100" s="325">
        <f t="shared" ref="H100:BA100" si="488">H102</f>
        <v>0</v>
      </c>
      <c r="I100" s="325">
        <f t="shared" si="488"/>
        <v>0</v>
      </c>
      <c r="J100" s="325">
        <f t="shared" si="488"/>
        <v>0</v>
      </c>
      <c r="K100" s="326">
        <f t="shared" si="488"/>
        <v>0</v>
      </c>
      <c r="L100" s="326">
        <f t="shared" si="488"/>
        <v>0</v>
      </c>
      <c r="M100" s="326">
        <f t="shared" si="488"/>
        <v>0</v>
      </c>
      <c r="N100" s="325">
        <f>N101</f>
        <v>0</v>
      </c>
      <c r="O100" s="325">
        <f t="shared" si="488"/>
        <v>0</v>
      </c>
      <c r="P100" s="325">
        <f t="shared" si="488"/>
        <v>0</v>
      </c>
      <c r="Q100" s="326">
        <f t="shared" si="488"/>
        <v>0</v>
      </c>
      <c r="R100" s="326">
        <f t="shared" si="488"/>
        <v>0</v>
      </c>
      <c r="S100" s="326">
        <f t="shared" si="488"/>
        <v>0</v>
      </c>
      <c r="T100" s="325">
        <f t="shared" si="488"/>
        <v>0</v>
      </c>
      <c r="U100" s="325">
        <f t="shared" si="488"/>
        <v>0</v>
      </c>
      <c r="V100" s="325">
        <f t="shared" si="488"/>
        <v>0</v>
      </c>
      <c r="W100" s="326">
        <f t="shared" si="488"/>
        <v>0</v>
      </c>
      <c r="X100" s="326">
        <f t="shared" si="488"/>
        <v>0</v>
      </c>
      <c r="Y100" s="326">
        <f t="shared" si="488"/>
        <v>0</v>
      </c>
      <c r="Z100" s="325">
        <f t="shared" si="488"/>
        <v>0</v>
      </c>
      <c r="AA100" s="325">
        <f t="shared" si="488"/>
        <v>0</v>
      </c>
      <c r="AB100" s="325">
        <f t="shared" si="488"/>
        <v>0</v>
      </c>
      <c r="AC100" s="325">
        <f t="shared" si="488"/>
        <v>0</v>
      </c>
      <c r="AD100" s="325">
        <f t="shared" si="488"/>
        <v>0</v>
      </c>
      <c r="AE100" s="326">
        <f t="shared" si="488"/>
        <v>0</v>
      </c>
      <c r="AF100" s="326">
        <f t="shared" si="488"/>
        <v>0</v>
      </c>
      <c r="AG100" s="326">
        <f t="shared" si="488"/>
        <v>0</v>
      </c>
      <c r="AH100" s="326">
        <f t="shared" si="488"/>
        <v>0</v>
      </c>
      <c r="AI100" s="326">
        <f t="shared" si="488"/>
        <v>0</v>
      </c>
      <c r="AJ100" s="325">
        <f t="shared" si="488"/>
        <v>0</v>
      </c>
      <c r="AK100" s="325">
        <f t="shared" si="488"/>
        <v>0</v>
      </c>
      <c r="AL100" s="325">
        <f t="shared" si="488"/>
        <v>0</v>
      </c>
      <c r="AM100" s="325">
        <f t="shared" si="488"/>
        <v>0</v>
      </c>
      <c r="AN100" s="325">
        <f t="shared" si="488"/>
        <v>0</v>
      </c>
      <c r="AO100" s="326">
        <f t="shared" si="488"/>
        <v>0</v>
      </c>
      <c r="AP100" s="326">
        <f t="shared" si="488"/>
        <v>0</v>
      </c>
      <c r="AQ100" s="326">
        <f t="shared" si="488"/>
        <v>0</v>
      </c>
      <c r="AR100" s="326">
        <f t="shared" si="488"/>
        <v>0</v>
      </c>
      <c r="AS100" s="326">
        <f t="shared" si="488"/>
        <v>0</v>
      </c>
      <c r="AT100" s="325">
        <f t="shared" si="488"/>
        <v>0</v>
      </c>
      <c r="AU100" s="325">
        <f t="shared" si="488"/>
        <v>0</v>
      </c>
      <c r="AV100" s="325">
        <f t="shared" si="488"/>
        <v>0</v>
      </c>
      <c r="AW100" s="325">
        <f t="shared" si="488"/>
        <v>0</v>
      </c>
      <c r="AX100" s="325">
        <f t="shared" si="488"/>
        <v>0</v>
      </c>
      <c r="AY100" s="326">
        <f t="shared" si="488"/>
        <v>0</v>
      </c>
      <c r="AZ100" s="326">
        <f t="shared" si="488"/>
        <v>0</v>
      </c>
      <c r="BA100" s="326">
        <f t="shared" si="488"/>
        <v>0</v>
      </c>
      <c r="BB100" s="391"/>
      <c r="BC100" s="361"/>
    </row>
    <row r="101" spans="1:55" ht="27" hidden="1" customHeight="1" x14ac:dyDescent="0.25">
      <c r="A101" s="478"/>
      <c r="B101" s="478"/>
      <c r="C101" s="478"/>
      <c r="D101" s="269" t="s">
        <v>43</v>
      </c>
      <c r="E101" s="324">
        <f t="shared" ref="E101:AJ101" si="489">E102</f>
        <v>0</v>
      </c>
      <c r="F101" s="324">
        <f t="shared" si="489"/>
        <v>0</v>
      </c>
      <c r="G101" s="324">
        <f t="shared" si="489"/>
        <v>0</v>
      </c>
      <c r="H101" s="325">
        <f t="shared" si="489"/>
        <v>0</v>
      </c>
      <c r="I101" s="325">
        <f t="shared" si="489"/>
        <v>0</v>
      </c>
      <c r="J101" s="325">
        <f t="shared" si="489"/>
        <v>0</v>
      </c>
      <c r="K101" s="326">
        <f t="shared" si="489"/>
        <v>0</v>
      </c>
      <c r="L101" s="326">
        <f t="shared" si="489"/>
        <v>0</v>
      </c>
      <c r="M101" s="326">
        <f t="shared" si="489"/>
        <v>0</v>
      </c>
      <c r="N101" s="325">
        <f t="shared" si="489"/>
        <v>0</v>
      </c>
      <c r="O101" s="325">
        <f t="shared" si="489"/>
        <v>0</v>
      </c>
      <c r="P101" s="325">
        <f t="shared" si="489"/>
        <v>0</v>
      </c>
      <c r="Q101" s="326">
        <f t="shared" si="489"/>
        <v>0</v>
      </c>
      <c r="R101" s="326">
        <f t="shared" si="489"/>
        <v>0</v>
      </c>
      <c r="S101" s="326">
        <f t="shared" si="489"/>
        <v>0</v>
      </c>
      <c r="T101" s="325">
        <f t="shared" si="489"/>
        <v>0</v>
      </c>
      <c r="U101" s="325">
        <f t="shared" si="489"/>
        <v>0</v>
      </c>
      <c r="V101" s="325">
        <f t="shared" si="489"/>
        <v>0</v>
      </c>
      <c r="W101" s="326">
        <f t="shared" si="489"/>
        <v>0</v>
      </c>
      <c r="X101" s="326">
        <f t="shared" si="489"/>
        <v>0</v>
      </c>
      <c r="Y101" s="326">
        <f t="shared" si="489"/>
        <v>0</v>
      </c>
      <c r="Z101" s="325">
        <f t="shared" si="489"/>
        <v>0</v>
      </c>
      <c r="AA101" s="325">
        <f t="shared" si="489"/>
        <v>0</v>
      </c>
      <c r="AB101" s="325">
        <f t="shared" si="489"/>
        <v>0</v>
      </c>
      <c r="AC101" s="325">
        <f t="shared" si="489"/>
        <v>0</v>
      </c>
      <c r="AD101" s="325">
        <f t="shared" si="489"/>
        <v>0</v>
      </c>
      <c r="AE101" s="326">
        <f t="shared" si="489"/>
        <v>0</v>
      </c>
      <c r="AF101" s="326">
        <f t="shared" si="489"/>
        <v>0</v>
      </c>
      <c r="AG101" s="326">
        <f t="shared" si="489"/>
        <v>0</v>
      </c>
      <c r="AH101" s="326">
        <f t="shared" si="489"/>
        <v>0</v>
      </c>
      <c r="AI101" s="326">
        <f t="shared" si="489"/>
        <v>0</v>
      </c>
      <c r="AJ101" s="325">
        <f t="shared" si="489"/>
        <v>0</v>
      </c>
      <c r="AK101" s="325">
        <f t="shared" ref="AK101:BA101" si="490">AK102</f>
        <v>0</v>
      </c>
      <c r="AL101" s="325">
        <f t="shared" si="490"/>
        <v>0</v>
      </c>
      <c r="AM101" s="325">
        <f t="shared" si="490"/>
        <v>0</v>
      </c>
      <c r="AN101" s="325">
        <f t="shared" si="490"/>
        <v>0</v>
      </c>
      <c r="AO101" s="326">
        <f t="shared" si="490"/>
        <v>0</v>
      </c>
      <c r="AP101" s="326">
        <f t="shared" si="490"/>
        <v>0</v>
      </c>
      <c r="AQ101" s="326">
        <f t="shared" si="490"/>
        <v>0</v>
      </c>
      <c r="AR101" s="326">
        <f t="shared" si="490"/>
        <v>0</v>
      </c>
      <c r="AS101" s="326">
        <f t="shared" si="490"/>
        <v>0</v>
      </c>
      <c r="AT101" s="325">
        <f t="shared" si="490"/>
        <v>0</v>
      </c>
      <c r="AU101" s="325">
        <f t="shared" si="490"/>
        <v>0</v>
      </c>
      <c r="AV101" s="325">
        <f t="shared" si="490"/>
        <v>0</v>
      </c>
      <c r="AW101" s="325">
        <f t="shared" si="490"/>
        <v>0</v>
      </c>
      <c r="AX101" s="325">
        <f t="shared" si="490"/>
        <v>0</v>
      </c>
      <c r="AY101" s="326">
        <f t="shared" si="490"/>
        <v>0</v>
      </c>
      <c r="AZ101" s="326">
        <f t="shared" si="490"/>
        <v>0</v>
      </c>
      <c r="BA101" s="326">
        <f t="shared" si="490"/>
        <v>0</v>
      </c>
      <c r="BB101" s="391"/>
      <c r="BC101" s="361"/>
    </row>
    <row r="102" spans="1:55" ht="61.5" hidden="1" customHeight="1" x14ac:dyDescent="0.25">
      <c r="A102" s="520"/>
      <c r="B102" s="520"/>
      <c r="C102" s="520"/>
      <c r="D102" s="268" t="s">
        <v>317</v>
      </c>
      <c r="E102" s="307">
        <f>H102+K102+N102+Q102+T102+W102+Z102+AE102+AJ102+AO102+AT102+AY102</f>
        <v>0</v>
      </c>
      <c r="F102" s="307">
        <f t="shared" ref="F102" si="491">I102+L102+O102+R102+U102+X102+AC102+AH102+AM102+AR102+AW102+AZ102</f>
        <v>0</v>
      </c>
      <c r="G102" s="324"/>
      <c r="H102" s="325"/>
      <c r="I102" s="325"/>
      <c r="J102" s="325"/>
      <c r="K102" s="326"/>
      <c r="L102" s="326"/>
      <c r="M102" s="326"/>
      <c r="N102" s="325"/>
      <c r="O102" s="325"/>
      <c r="P102" s="325"/>
      <c r="Q102" s="326"/>
      <c r="R102" s="326"/>
      <c r="S102" s="326"/>
      <c r="T102" s="325"/>
      <c r="U102" s="325"/>
      <c r="V102" s="325"/>
      <c r="W102" s="326"/>
      <c r="X102" s="326"/>
      <c r="Y102" s="326"/>
      <c r="Z102" s="325"/>
      <c r="AA102" s="325"/>
      <c r="AB102" s="325"/>
      <c r="AC102" s="325"/>
      <c r="AD102" s="325"/>
      <c r="AE102" s="326"/>
      <c r="AF102" s="326"/>
      <c r="AG102" s="326"/>
      <c r="AH102" s="326"/>
      <c r="AI102" s="326"/>
      <c r="AJ102" s="325"/>
      <c r="AK102" s="325"/>
      <c r="AL102" s="325"/>
      <c r="AM102" s="325"/>
      <c r="AN102" s="325"/>
      <c r="AO102" s="326"/>
      <c r="AP102" s="326"/>
      <c r="AQ102" s="326"/>
      <c r="AR102" s="326"/>
      <c r="AS102" s="326"/>
      <c r="AT102" s="325"/>
      <c r="AU102" s="325"/>
      <c r="AV102" s="325"/>
      <c r="AW102" s="325"/>
      <c r="AX102" s="325"/>
      <c r="AY102" s="326"/>
      <c r="AZ102" s="326"/>
      <c r="BA102" s="326"/>
      <c r="BB102" s="391"/>
      <c r="BC102" s="361"/>
    </row>
    <row r="103" spans="1:55" ht="24.75" customHeight="1" x14ac:dyDescent="0.25">
      <c r="A103" s="485" t="s">
        <v>7</v>
      </c>
      <c r="B103" s="481" t="s">
        <v>311</v>
      </c>
      <c r="C103" s="481" t="s">
        <v>284</v>
      </c>
      <c r="D103" s="138" t="s">
        <v>41</v>
      </c>
      <c r="E103" s="287">
        <f>E104+E105</f>
        <v>3005</v>
      </c>
      <c r="F103" s="287">
        <f t="shared" ref="F103" si="492">F104+F105</f>
        <v>300</v>
      </c>
      <c r="G103" s="352">
        <f>F103/E103*100</f>
        <v>9.9833610648918469</v>
      </c>
      <c r="H103" s="287">
        <f>H104+H105</f>
        <v>0</v>
      </c>
      <c r="I103" s="287">
        <f t="shared" ref="I103" si="493">I104+I105</f>
        <v>0</v>
      </c>
      <c r="J103" s="287">
        <f t="shared" ref="J103" si="494">J104+J105</f>
        <v>0</v>
      </c>
      <c r="K103" s="287">
        <f>K104+K105</f>
        <v>0</v>
      </c>
      <c r="L103" s="287">
        <f t="shared" ref="L103" si="495">L104+L105</f>
        <v>0</v>
      </c>
      <c r="M103" s="287">
        <f t="shared" ref="M103" si="496">M104+M105</f>
        <v>0</v>
      </c>
      <c r="N103" s="287">
        <f>N104+N105</f>
        <v>300</v>
      </c>
      <c r="O103" s="287">
        <f t="shared" ref="O103" si="497">O104+O105</f>
        <v>300</v>
      </c>
      <c r="P103" s="287">
        <f t="shared" ref="P103" si="498">P104+P105</f>
        <v>0</v>
      </c>
      <c r="Q103" s="287">
        <f>Q104+Q105</f>
        <v>0</v>
      </c>
      <c r="R103" s="287">
        <f t="shared" ref="R103" si="499">R104+R105</f>
        <v>0</v>
      </c>
      <c r="S103" s="287">
        <f t="shared" ref="S103" si="500">S104+S105</f>
        <v>0</v>
      </c>
      <c r="T103" s="287">
        <f>T104+T105</f>
        <v>500</v>
      </c>
      <c r="U103" s="287">
        <f t="shared" ref="U103" si="501">U104+U105</f>
        <v>0</v>
      </c>
      <c r="V103" s="287">
        <f t="shared" ref="V103" si="502">V104+V105</f>
        <v>0</v>
      </c>
      <c r="W103" s="287">
        <f>W104+W105</f>
        <v>0</v>
      </c>
      <c r="X103" s="287">
        <f t="shared" ref="X103" si="503">X104+X105</f>
        <v>0</v>
      </c>
      <c r="Y103" s="287">
        <f t="shared" ref="Y103:AC103" si="504">Y104+Y105</f>
        <v>0</v>
      </c>
      <c r="Z103" s="287">
        <f t="shared" si="504"/>
        <v>800</v>
      </c>
      <c r="AA103" s="287">
        <f t="shared" si="504"/>
        <v>0</v>
      </c>
      <c r="AB103" s="287">
        <f t="shared" si="504"/>
        <v>0</v>
      </c>
      <c r="AC103" s="287">
        <f t="shared" si="504"/>
        <v>0</v>
      </c>
      <c r="AD103" s="290"/>
      <c r="AE103" s="287">
        <f t="shared" ref="AE103:AH103" si="505">AE104+AE105</f>
        <v>0</v>
      </c>
      <c r="AF103" s="287">
        <f t="shared" si="505"/>
        <v>0</v>
      </c>
      <c r="AG103" s="287">
        <f t="shared" si="505"/>
        <v>0</v>
      </c>
      <c r="AH103" s="287">
        <f t="shared" si="505"/>
        <v>0</v>
      </c>
      <c r="AI103" s="287"/>
      <c r="AJ103" s="287">
        <f t="shared" ref="AJ103:AM103" si="506">AJ104+AJ105</f>
        <v>0</v>
      </c>
      <c r="AK103" s="287">
        <f t="shared" si="506"/>
        <v>0</v>
      </c>
      <c r="AL103" s="287">
        <f t="shared" si="506"/>
        <v>0</v>
      </c>
      <c r="AM103" s="287">
        <f t="shared" si="506"/>
        <v>0</v>
      </c>
      <c r="AN103" s="287"/>
      <c r="AO103" s="287">
        <f t="shared" ref="AO103:AR103" si="507">AO104+AO105</f>
        <v>800</v>
      </c>
      <c r="AP103" s="287">
        <f t="shared" si="507"/>
        <v>0</v>
      </c>
      <c r="AQ103" s="287">
        <f t="shared" si="507"/>
        <v>0</v>
      </c>
      <c r="AR103" s="287">
        <f t="shared" si="507"/>
        <v>0</v>
      </c>
      <c r="AS103" s="287"/>
      <c r="AT103" s="287">
        <f t="shared" ref="AT103:AW103" si="508">AT104+AT105</f>
        <v>0</v>
      </c>
      <c r="AU103" s="287">
        <f t="shared" si="508"/>
        <v>0</v>
      </c>
      <c r="AV103" s="287">
        <f t="shared" si="508"/>
        <v>0</v>
      </c>
      <c r="AW103" s="287">
        <f t="shared" si="508"/>
        <v>0</v>
      </c>
      <c r="AX103" s="287"/>
      <c r="AY103" s="287">
        <f>AY104+AY105</f>
        <v>605</v>
      </c>
      <c r="AZ103" s="287">
        <f t="shared" ref="AZ103" si="509">AZ104+AZ105</f>
        <v>0</v>
      </c>
      <c r="BA103" s="287"/>
      <c r="BB103" s="487"/>
      <c r="BC103" s="361"/>
    </row>
    <row r="104" spans="1:55" ht="38.450000000000003" customHeight="1" x14ac:dyDescent="0.25">
      <c r="A104" s="486"/>
      <c r="B104" s="482"/>
      <c r="C104" s="482"/>
      <c r="D104" s="267" t="s">
        <v>2</v>
      </c>
      <c r="E104" s="291">
        <f>E107+E110+E113</f>
        <v>1995</v>
      </c>
      <c r="F104" s="291">
        <f t="shared" ref="F104:G104" si="510">F107+F110+F113</f>
        <v>0</v>
      </c>
      <c r="G104" s="350">
        <f t="shared" si="510"/>
        <v>0</v>
      </c>
      <c r="H104" s="291">
        <f>H107+H110+H113</f>
        <v>0</v>
      </c>
      <c r="I104" s="291">
        <f t="shared" ref="I104:J104" si="511">I107+I110+I113</f>
        <v>0</v>
      </c>
      <c r="J104" s="291">
        <f t="shared" si="511"/>
        <v>0</v>
      </c>
      <c r="K104" s="291">
        <f>K107+K110+K113</f>
        <v>0</v>
      </c>
      <c r="L104" s="291">
        <f t="shared" ref="L104:M104" si="512">L107+L110+L113</f>
        <v>0</v>
      </c>
      <c r="M104" s="291">
        <f t="shared" si="512"/>
        <v>0</v>
      </c>
      <c r="N104" s="291">
        <f>N107+N110+N113</f>
        <v>0</v>
      </c>
      <c r="O104" s="291">
        <f t="shared" ref="O104:P104" si="513">O107+O110+O113</f>
        <v>0</v>
      </c>
      <c r="P104" s="291">
        <f t="shared" si="513"/>
        <v>0</v>
      </c>
      <c r="Q104" s="291">
        <f>Q107+Q110+Q113</f>
        <v>0</v>
      </c>
      <c r="R104" s="291">
        <f t="shared" ref="R104:S104" si="514">R107+R110+R113</f>
        <v>0</v>
      </c>
      <c r="S104" s="291">
        <f t="shared" si="514"/>
        <v>0</v>
      </c>
      <c r="T104" s="291">
        <f>T107+T110+T113</f>
        <v>500</v>
      </c>
      <c r="U104" s="291">
        <f t="shared" ref="U104:V104" si="515">U107+U110+U113</f>
        <v>0</v>
      </c>
      <c r="V104" s="291">
        <f t="shared" si="515"/>
        <v>0</v>
      </c>
      <c r="W104" s="291">
        <f>W107+W110+W113</f>
        <v>0</v>
      </c>
      <c r="X104" s="291">
        <f t="shared" ref="X104:Z104" si="516">X107+X110+X113</f>
        <v>0</v>
      </c>
      <c r="Y104" s="291">
        <f t="shared" si="516"/>
        <v>0</v>
      </c>
      <c r="Z104" s="291">
        <f t="shared" si="516"/>
        <v>500</v>
      </c>
      <c r="AA104" s="291">
        <f t="shared" ref="AA104:AC104" si="517">AA107+AA110+AA113</f>
        <v>0</v>
      </c>
      <c r="AB104" s="291">
        <f t="shared" si="517"/>
        <v>0</v>
      </c>
      <c r="AC104" s="291">
        <f t="shared" si="517"/>
        <v>0</v>
      </c>
      <c r="AD104" s="294"/>
      <c r="AE104" s="291">
        <f t="shared" ref="AE104:AH104" si="518">AE107+AE110+AE113</f>
        <v>0</v>
      </c>
      <c r="AF104" s="291">
        <f t="shared" si="518"/>
        <v>0</v>
      </c>
      <c r="AG104" s="291">
        <f t="shared" si="518"/>
        <v>0</v>
      </c>
      <c r="AH104" s="291">
        <f t="shared" si="518"/>
        <v>0</v>
      </c>
      <c r="AI104" s="291"/>
      <c r="AJ104" s="291">
        <f t="shared" ref="AJ104:AM104" si="519">AJ107+AJ110+AJ113</f>
        <v>0</v>
      </c>
      <c r="AK104" s="291">
        <f t="shared" si="519"/>
        <v>0</v>
      </c>
      <c r="AL104" s="291">
        <f t="shared" si="519"/>
        <v>0</v>
      </c>
      <c r="AM104" s="291">
        <f t="shared" si="519"/>
        <v>0</v>
      </c>
      <c r="AN104" s="291"/>
      <c r="AO104" s="291">
        <f t="shared" ref="AO104:AR104" si="520">AO107+AO110+AO113</f>
        <v>500</v>
      </c>
      <c r="AP104" s="291">
        <f t="shared" si="520"/>
        <v>0</v>
      </c>
      <c r="AQ104" s="291">
        <f t="shared" si="520"/>
        <v>0</v>
      </c>
      <c r="AR104" s="291">
        <f t="shared" si="520"/>
        <v>0</v>
      </c>
      <c r="AS104" s="291"/>
      <c r="AT104" s="291">
        <f t="shared" ref="AT104:AW104" si="521">AT107+AT110+AT113</f>
        <v>0</v>
      </c>
      <c r="AU104" s="291">
        <f t="shared" si="521"/>
        <v>0</v>
      </c>
      <c r="AV104" s="291">
        <f t="shared" si="521"/>
        <v>0</v>
      </c>
      <c r="AW104" s="291">
        <f t="shared" si="521"/>
        <v>0</v>
      </c>
      <c r="AX104" s="291"/>
      <c r="AY104" s="291">
        <f>AY107+AY110+AY113</f>
        <v>495</v>
      </c>
      <c r="AZ104" s="291">
        <f t="shared" ref="AZ104" si="522">AZ107+AZ110+AZ113</f>
        <v>0</v>
      </c>
      <c r="BA104" s="291"/>
      <c r="BB104" s="488"/>
      <c r="BC104" s="361"/>
    </row>
    <row r="105" spans="1:55" ht="32.25" customHeight="1" x14ac:dyDescent="0.25">
      <c r="A105" s="486"/>
      <c r="B105" s="482"/>
      <c r="C105" s="482"/>
      <c r="D105" s="278" t="s">
        <v>43</v>
      </c>
      <c r="E105" s="291">
        <f>E108+E111+E114</f>
        <v>1010</v>
      </c>
      <c r="F105" s="291">
        <f t="shared" ref="F105" si="523">F108+F111+F114</f>
        <v>300</v>
      </c>
      <c r="G105" s="352">
        <f>F105/E105*100</f>
        <v>29.702970297029701</v>
      </c>
      <c r="H105" s="291">
        <f>H108+H111+H114</f>
        <v>0</v>
      </c>
      <c r="I105" s="291">
        <f t="shared" ref="I105:J105" si="524">I108+I111+I114</f>
        <v>0</v>
      </c>
      <c r="J105" s="291">
        <f t="shared" si="524"/>
        <v>0</v>
      </c>
      <c r="K105" s="291">
        <f>K108+K111+K114</f>
        <v>0</v>
      </c>
      <c r="L105" s="291">
        <f t="shared" ref="L105:M105" si="525">L108+L111+L114</f>
        <v>0</v>
      </c>
      <c r="M105" s="291">
        <f t="shared" si="525"/>
        <v>0</v>
      </c>
      <c r="N105" s="291">
        <f>N108+N111+N114</f>
        <v>300</v>
      </c>
      <c r="O105" s="291">
        <f t="shared" ref="O105:P105" si="526">O108+O111+O114</f>
        <v>300</v>
      </c>
      <c r="P105" s="291">
        <f t="shared" si="526"/>
        <v>0</v>
      </c>
      <c r="Q105" s="291">
        <f>Q108+Q111+Q114</f>
        <v>0</v>
      </c>
      <c r="R105" s="291">
        <f t="shared" ref="R105:S105" si="527">R108+R111+R114</f>
        <v>0</v>
      </c>
      <c r="S105" s="291">
        <f t="shared" si="527"/>
        <v>0</v>
      </c>
      <c r="T105" s="291">
        <f>T108+T111+T114</f>
        <v>0</v>
      </c>
      <c r="U105" s="291">
        <f t="shared" ref="U105:V105" si="528">U108+U111+U114</f>
        <v>0</v>
      </c>
      <c r="V105" s="291">
        <f t="shared" si="528"/>
        <v>0</v>
      </c>
      <c r="W105" s="291">
        <f>W108+W111+W114</f>
        <v>0</v>
      </c>
      <c r="X105" s="291">
        <f t="shared" ref="X105:Z105" si="529">X108+X111+X114</f>
        <v>0</v>
      </c>
      <c r="Y105" s="291">
        <f t="shared" si="529"/>
        <v>0</v>
      </c>
      <c r="Z105" s="291">
        <f t="shared" si="529"/>
        <v>300</v>
      </c>
      <c r="AA105" s="291">
        <f t="shared" ref="AA105:AC105" si="530">AA108+AA111+AA114</f>
        <v>0</v>
      </c>
      <c r="AB105" s="291">
        <f t="shared" si="530"/>
        <v>0</v>
      </c>
      <c r="AC105" s="291">
        <f t="shared" si="530"/>
        <v>0</v>
      </c>
      <c r="AD105" s="294"/>
      <c r="AE105" s="291">
        <f t="shared" ref="AE105:AH105" si="531">AE108+AE111+AE114</f>
        <v>0</v>
      </c>
      <c r="AF105" s="291">
        <f t="shared" si="531"/>
        <v>0</v>
      </c>
      <c r="AG105" s="291">
        <f t="shared" si="531"/>
        <v>0</v>
      </c>
      <c r="AH105" s="291">
        <f t="shared" si="531"/>
        <v>0</v>
      </c>
      <c r="AI105" s="291"/>
      <c r="AJ105" s="291">
        <f t="shared" ref="AJ105:AM105" si="532">AJ108+AJ111+AJ114</f>
        <v>0</v>
      </c>
      <c r="AK105" s="291">
        <f t="shared" si="532"/>
        <v>0</v>
      </c>
      <c r="AL105" s="291">
        <f t="shared" si="532"/>
        <v>0</v>
      </c>
      <c r="AM105" s="291">
        <f t="shared" si="532"/>
        <v>0</v>
      </c>
      <c r="AN105" s="291"/>
      <c r="AO105" s="291">
        <f t="shared" ref="AO105:AR105" si="533">AO108+AO111+AO114</f>
        <v>300</v>
      </c>
      <c r="AP105" s="291">
        <f t="shared" si="533"/>
        <v>0</v>
      </c>
      <c r="AQ105" s="291">
        <f t="shared" si="533"/>
        <v>0</v>
      </c>
      <c r="AR105" s="291">
        <f t="shared" si="533"/>
        <v>0</v>
      </c>
      <c r="AS105" s="291"/>
      <c r="AT105" s="291">
        <f t="shared" ref="AT105:AW105" si="534">AT108+AT111+AT114</f>
        <v>0</v>
      </c>
      <c r="AU105" s="291">
        <f t="shared" si="534"/>
        <v>0</v>
      </c>
      <c r="AV105" s="291">
        <f t="shared" si="534"/>
        <v>0</v>
      </c>
      <c r="AW105" s="291">
        <f t="shared" si="534"/>
        <v>0</v>
      </c>
      <c r="AX105" s="291"/>
      <c r="AY105" s="291">
        <f>AY108+AY111+AY114</f>
        <v>110</v>
      </c>
      <c r="AZ105" s="291">
        <f t="shared" ref="AZ105" si="535">AZ108+AZ111+AZ114</f>
        <v>0</v>
      </c>
      <c r="BA105" s="291"/>
      <c r="BB105" s="488"/>
      <c r="BC105" s="361"/>
    </row>
    <row r="106" spans="1:55" ht="28.5" hidden="1" customHeight="1" x14ac:dyDescent="0.25">
      <c r="A106" s="479" t="s">
        <v>319</v>
      </c>
      <c r="B106" s="477" t="s">
        <v>318</v>
      </c>
      <c r="C106" s="477"/>
      <c r="D106" s="139" t="s">
        <v>41</v>
      </c>
      <c r="E106" s="307">
        <f t="shared" ref="E106:E108" si="536">H106+K106+N106+Q106+T106+W106+Z106+AE106+AJ106+AO106+AT106+AY106</f>
        <v>0</v>
      </c>
      <c r="F106" s="307">
        <f t="shared" ref="F106:F108" si="537">I106+L106+O106+R106+U106+X106+AC106+AH106+AM106+AR106+AW106+AZ106</f>
        <v>0</v>
      </c>
      <c r="G106" s="183">
        <f t="shared" ref="G106:G108" si="538">J106+M106+P106+S106+V106+Y106+AD106+AI106+AN106+AS106+AX106+BA106</f>
        <v>0</v>
      </c>
      <c r="H106" s="295">
        <f t="shared" ref="H106:AN106" si="539">H107+H108</f>
        <v>0</v>
      </c>
      <c r="I106" s="295">
        <f t="shared" si="539"/>
        <v>0</v>
      </c>
      <c r="J106" s="295">
        <f t="shared" si="539"/>
        <v>0</v>
      </c>
      <c r="K106" s="296">
        <f t="shared" si="539"/>
        <v>0</v>
      </c>
      <c r="L106" s="296">
        <f t="shared" si="539"/>
        <v>0</v>
      </c>
      <c r="M106" s="296">
        <f t="shared" si="539"/>
        <v>0</v>
      </c>
      <c r="N106" s="295">
        <f t="shared" si="539"/>
        <v>0</v>
      </c>
      <c r="O106" s="295">
        <f t="shared" si="539"/>
        <v>0</v>
      </c>
      <c r="P106" s="295">
        <f t="shared" si="539"/>
        <v>0</v>
      </c>
      <c r="Q106" s="296">
        <f t="shared" si="539"/>
        <v>0</v>
      </c>
      <c r="R106" s="296">
        <f t="shared" si="539"/>
        <v>0</v>
      </c>
      <c r="S106" s="296">
        <f t="shared" si="539"/>
        <v>0</v>
      </c>
      <c r="T106" s="295">
        <f t="shared" si="539"/>
        <v>0</v>
      </c>
      <c r="U106" s="295">
        <f t="shared" si="539"/>
        <v>0</v>
      </c>
      <c r="V106" s="295">
        <f t="shared" si="539"/>
        <v>0</v>
      </c>
      <c r="W106" s="296">
        <f t="shared" si="539"/>
        <v>0</v>
      </c>
      <c r="X106" s="296">
        <f t="shared" si="539"/>
        <v>0</v>
      </c>
      <c r="Y106" s="296">
        <f t="shared" si="539"/>
        <v>0</v>
      </c>
      <c r="Z106" s="295">
        <f t="shared" si="539"/>
        <v>0</v>
      </c>
      <c r="AA106" s="295">
        <f t="shared" si="539"/>
        <v>0</v>
      </c>
      <c r="AB106" s="295">
        <f t="shared" si="539"/>
        <v>0</v>
      </c>
      <c r="AC106" s="295">
        <f t="shared" si="539"/>
        <v>0</v>
      </c>
      <c r="AD106" s="295">
        <f t="shared" si="539"/>
        <v>0</v>
      </c>
      <c r="AE106" s="296">
        <f t="shared" si="539"/>
        <v>0</v>
      </c>
      <c r="AF106" s="296">
        <f t="shared" si="539"/>
        <v>0</v>
      </c>
      <c r="AG106" s="296">
        <f t="shared" si="539"/>
        <v>0</v>
      </c>
      <c r="AH106" s="296">
        <f t="shared" si="539"/>
        <v>0</v>
      </c>
      <c r="AI106" s="296">
        <f t="shared" si="539"/>
        <v>0</v>
      </c>
      <c r="AJ106" s="295">
        <f t="shared" si="539"/>
        <v>0</v>
      </c>
      <c r="AK106" s="295">
        <f t="shared" si="539"/>
        <v>0</v>
      </c>
      <c r="AL106" s="295">
        <f t="shared" si="539"/>
        <v>0</v>
      </c>
      <c r="AM106" s="295">
        <f t="shared" si="539"/>
        <v>0</v>
      </c>
      <c r="AN106" s="295">
        <f t="shared" si="539"/>
        <v>0</v>
      </c>
      <c r="AO106" s="296">
        <f>AO107+AO108</f>
        <v>0</v>
      </c>
      <c r="AP106" s="296"/>
      <c r="AQ106" s="296"/>
      <c r="AR106" s="296">
        <f t="shared" ref="AR106:BA106" si="540">AR107+AR108</f>
        <v>0</v>
      </c>
      <c r="AS106" s="296">
        <f t="shared" si="540"/>
        <v>0</v>
      </c>
      <c r="AT106" s="295">
        <f t="shared" si="540"/>
        <v>0</v>
      </c>
      <c r="AU106" s="295">
        <f t="shared" si="540"/>
        <v>0</v>
      </c>
      <c r="AV106" s="295">
        <f t="shared" si="540"/>
        <v>0</v>
      </c>
      <c r="AW106" s="295">
        <f t="shared" si="540"/>
        <v>0</v>
      </c>
      <c r="AX106" s="295">
        <f t="shared" si="540"/>
        <v>0</v>
      </c>
      <c r="AY106" s="296">
        <f t="shared" si="540"/>
        <v>0</v>
      </c>
      <c r="AZ106" s="296">
        <f t="shared" si="540"/>
        <v>0</v>
      </c>
      <c r="BA106" s="296">
        <f t="shared" si="540"/>
        <v>0</v>
      </c>
      <c r="BB106" s="487"/>
      <c r="BC106" s="361"/>
    </row>
    <row r="107" spans="1:55" ht="38.450000000000003" hidden="1" customHeight="1" x14ac:dyDescent="0.25">
      <c r="A107" s="480"/>
      <c r="B107" s="478"/>
      <c r="C107" s="478"/>
      <c r="D107" s="268" t="s">
        <v>2</v>
      </c>
      <c r="E107" s="307">
        <f t="shared" si="536"/>
        <v>0</v>
      </c>
      <c r="F107" s="307">
        <f t="shared" si="537"/>
        <v>0</v>
      </c>
      <c r="G107" s="183">
        <f t="shared" si="538"/>
        <v>0</v>
      </c>
      <c r="H107" s="295"/>
      <c r="I107" s="295"/>
      <c r="J107" s="295"/>
      <c r="K107" s="296"/>
      <c r="L107" s="296"/>
      <c r="M107" s="296"/>
      <c r="N107" s="295"/>
      <c r="O107" s="295"/>
      <c r="P107" s="295"/>
      <c r="Q107" s="296"/>
      <c r="R107" s="296"/>
      <c r="S107" s="296"/>
      <c r="T107" s="295"/>
      <c r="U107" s="295"/>
      <c r="V107" s="295"/>
      <c r="W107" s="296"/>
      <c r="X107" s="296"/>
      <c r="Y107" s="296"/>
      <c r="Z107" s="295"/>
      <c r="AA107" s="295"/>
      <c r="AB107" s="295"/>
      <c r="AC107" s="295"/>
      <c r="AD107" s="295"/>
      <c r="AE107" s="296"/>
      <c r="AF107" s="296"/>
      <c r="AG107" s="296"/>
      <c r="AH107" s="296"/>
      <c r="AI107" s="296"/>
      <c r="AJ107" s="295"/>
      <c r="AK107" s="295"/>
      <c r="AL107" s="295"/>
      <c r="AM107" s="295"/>
      <c r="AN107" s="295"/>
      <c r="AO107" s="296"/>
      <c r="AP107" s="296"/>
      <c r="AQ107" s="296"/>
      <c r="AR107" s="296"/>
      <c r="AS107" s="296"/>
      <c r="AT107" s="295"/>
      <c r="AU107" s="295"/>
      <c r="AV107" s="295"/>
      <c r="AW107" s="295"/>
      <c r="AX107" s="295"/>
      <c r="AY107" s="296"/>
      <c r="AZ107" s="296"/>
      <c r="BA107" s="296"/>
      <c r="BB107" s="488"/>
      <c r="BC107" s="361"/>
    </row>
    <row r="108" spans="1:55" ht="33" hidden="1" customHeight="1" x14ac:dyDescent="0.25">
      <c r="A108" s="480"/>
      <c r="B108" s="478"/>
      <c r="C108" s="478"/>
      <c r="D108" s="269" t="s">
        <v>43</v>
      </c>
      <c r="E108" s="307">
        <f t="shared" si="536"/>
        <v>0</v>
      </c>
      <c r="F108" s="307">
        <f t="shared" si="537"/>
        <v>0</v>
      </c>
      <c r="G108" s="183">
        <f t="shared" si="538"/>
        <v>0</v>
      </c>
      <c r="H108" s="295"/>
      <c r="I108" s="295"/>
      <c r="J108" s="295"/>
      <c r="K108" s="296"/>
      <c r="L108" s="296"/>
      <c r="M108" s="296"/>
      <c r="N108" s="295"/>
      <c r="O108" s="295"/>
      <c r="P108" s="295"/>
      <c r="Q108" s="296"/>
      <c r="R108" s="296"/>
      <c r="S108" s="296"/>
      <c r="T108" s="295"/>
      <c r="U108" s="295"/>
      <c r="V108" s="295"/>
      <c r="W108" s="296"/>
      <c r="X108" s="296"/>
      <c r="Y108" s="296"/>
      <c r="Z108" s="295"/>
      <c r="AA108" s="295"/>
      <c r="AB108" s="295"/>
      <c r="AC108" s="295"/>
      <c r="AD108" s="295"/>
      <c r="AE108" s="296"/>
      <c r="AF108" s="296"/>
      <c r="AG108" s="296"/>
      <c r="AH108" s="296"/>
      <c r="AI108" s="296"/>
      <c r="AJ108" s="295"/>
      <c r="AK108" s="295"/>
      <c r="AL108" s="295"/>
      <c r="AM108" s="295"/>
      <c r="AN108" s="295"/>
      <c r="AO108" s="296"/>
      <c r="AP108" s="296"/>
      <c r="AQ108" s="296"/>
      <c r="AR108" s="296"/>
      <c r="AS108" s="296"/>
      <c r="AT108" s="295"/>
      <c r="AU108" s="295"/>
      <c r="AV108" s="295"/>
      <c r="AW108" s="295"/>
      <c r="AX108" s="295"/>
      <c r="AY108" s="296"/>
      <c r="AZ108" s="296"/>
      <c r="BA108" s="296"/>
      <c r="BB108" s="488"/>
      <c r="BC108" s="361"/>
    </row>
    <row r="109" spans="1:55" ht="20.25" customHeight="1" x14ac:dyDescent="0.25">
      <c r="A109" s="479" t="s">
        <v>320</v>
      </c>
      <c r="B109" s="477" t="s">
        <v>321</v>
      </c>
      <c r="C109" s="477"/>
      <c r="D109" s="139" t="s">
        <v>41</v>
      </c>
      <c r="E109" s="307">
        <f t="shared" ref="E109:E111" si="541">H109+K109+N109+Q109+T109+W109+Z109+AE109+AJ109+AO109+AT109+AY109</f>
        <v>1010</v>
      </c>
      <c r="F109" s="307">
        <f t="shared" ref="F109:F111" si="542">I109+L109+O109+R109+U109+X109+AC109+AH109+AM109+AR109+AW109+AZ109</f>
        <v>300</v>
      </c>
      <c r="G109" s="183">
        <f t="shared" ref="G109:G110" si="543">J109+M109+P109+S109+V109+Y109+AD109+AI109+AN109+AS109+AX109+BA109</f>
        <v>0</v>
      </c>
      <c r="H109" s="295">
        <f t="shared" ref="H109:AN109" si="544">H110+H111</f>
        <v>0</v>
      </c>
      <c r="I109" s="295">
        <f t="shared" si="544"/>
        <v>0</v>
      </c>
      <c r="J109" s="295">
        <f t="shared" si="544"/>
        <v>0</v>
      </c>
      <c r="K109" s="296">
        <f t="shared" si="544"/>
        <v>0</v>
      </c>
      <c r="L109" s="296">
        <f t="shared" si="544"/>
        <v>0</v>
      </c>
      <c r="M109" s="296">
        <f t="shared" si="544"/>
        <v>0</v>
      </c>
      <c r="N109" s="295">
        <f t="shared" si="544"/>
        <v>300</v>
      </c>
      <c r="O109" s="295">
        <f t="shared" si="544"/>
        <v>300</v>
      </c>
      <c r="P109" s="295">
        <f t="shared" si="544"/>
        <v>0</v>
      </c>
      <c r="Q109" s="296">
        <f t="shared" si="544"/>
        <v>0</v>
      </c>
      <c r="R109" s="296">
        <f t="shared" si="544"/>
        <v>0</v>
      </c>
      <c r="S109" s="296">
        <f t="shared" si="544"/>
        <v>0</v>
      </c>
      <c r="T109" s="295">
        <f t="shared" si="544"/>
        <v>0</v>
      </c>
      <c r="U109" s="295">
        <f t="shared" si="544"/>
        <v>0</v>
      </c>
      <c r="V109" s="295">
        <f t="shared" si="544"/>
        <v>0</v>
      </c>
      <c r="W109" s="296">
        <f t="shared" si="544"/>
        <v>0</v>
      </c>
      <c r="X109" s="296">
        <f t="shared" si="544"/>
        <v>0</v>
      </c>
      <c r="Y109" s="296">
        <f t="shared" si="544"/>
        <v>0</v>
      </c>
      <c r="Z109" s="295">
        <f t="shared" si="544"/>
        <v>300</v>
      </c>
      <c r="AA109" s="295">
        <f t="shared" si="544"/>
        <v>0</v>
      </c>
      <c r="AB109" s="295">
        <f t="shared" si="544"/>
        <v>0</v>
      </c>
      <c r="AC109" s="295">
        <f t="shared" si="544"/>
        <v>0</v>
      </c>
      <c r="AD109" s="295">
        <f t="shared" si="544"/>
        <v>0</v>
      </c>
      <c r="AE109" s="296">
        <f t="shared" si="544"/>
        <v>0</v>
      </c>
      <c r="AF109" s="296">
        <f t="shared" si="544"/>
        <v>0</v>
      </c>
      <c r="AG109" s="296">
        <f t="shared" si="544"/>
        <v>0</v>
      </c>
      <c r="AH109" s="296">
        <f t="shared" si="544"/>
        <v>0</v>
      </c>
      <c r="AI109" s="296">
        <f t="shared" si="544"/>
        <v>0</v>
      </c>
      <c r="AJ109" s="295">
        <f t="shared" si="544"/>
        <v>0</v>
      </c>
      <c r="AK109" s="295">
        <f t="shared" si="544"/>
        <v>0</v>
      </c>
      <c r="AL109" s="295">
        <f t="shared" si="544"/>
        <v>0</v>
      </c>
      <c r="AM109" s="295">
        <f t="shared" si="544"/>
        <v>0</v>
      </c>
      <c r="AN109" s="295">
        <f t="shared" si="544"/>
        <v>0</v>
      </c>
      <c r="AO109" s="296">
        <f>AO110+AO111</f>
        <v>300</v>
      </c>
      <c r="AP109" s="296"/>
      <c r="AQ109" s="296"/>
      <c r="AR109" s="296">
        <f t="shared" ref="AR109:BA109" si="545">AR110+AR111</f>
        <v>0</v>
      </c>
      <c r="AS109" s="296">
        <f t="shared" si="545"/>
        <v>0</v>
      </c>
      <c r="AT109" s="295">
        <f t="shared" si="545"/>
        <v>0</v>
      </c>
      <c r="AU109" s="295">
        <f t="shared" si="545"/>
        <v>0</v>
      </c>
      <c r="AV109" s="295">
        <f t="shared" si="545"/>
        <v>0</v>
      </c>
      <c r="AW109" s="295">
        <f t="shared" si="545"/>
        <v>0</v>
      </c>
      <c r="AX109" s="295">
        <f t="shared" si="545"/>
        <v>0</v>
      </c>
      <c r="AY109" s="296">
        <f t="shared" si="545"/>
        <v>110</v>
      </c>
      <c r="AZ109" s="296">
        <f t="shared" si="545"/>
        <v>0</v>
      </c>
      <c r="BA109" s="296">
        <f t="shared" si="545"/>
        <v>0</v>
      </c>
      <c r="BB109" s="487"/>
      <c r="BC109" s="361"/>
    </row>
    <row r="110" spans="1:55" ht="38.450000000000003" hidden="1" customHeight="1" x14ac:dyDescent="0.25">
      <c r="A110" s="480"/>
      <c r="B110" s="478"/>
      <c r="C110" s="478"/>
      <c r="D110" s="268" t="s">
        <v>2</v>
      </c>
      <c r="E110" s="307">
        <f t="shared" si="541"/>
        <v>0</v>
      </c>
      <c r="F110" s="307">
        <f t="shared" si="542"/>
        <v>0</v>
      </c>
      <c r="G110" s="183">
        <f t="shared" si="543"/>
        <v>0</v>
      </c>
      <c r="H110" s="295"/>
      <c r="I110" s="295"/>
      <c r="J110" s="295"/>
      <c r="K110" s="296"/>
      <c r="L110" s="296"/>
      <c r="M110" s="296"/>
      <c r="N110" s="295"/>
      <c r="O110" s="295"/>
      <c r="P110" s="295"/>
      <c r="Q110" s="296"/>
      <c r="R110" s="296"/>
      <c r="S110" s="296"/>
      <c r="T110" s="295"/>
      <c r="U110" s="295"/>
      <c r="V110" s="295"/>
      <c r="W110" s="296"/>
      <c r="X110" s="296"/>
      <c r="Y110" s="296"/>
      <c r="Z110" s="295"/>
      <c r="AA110" s="295"/>
      <c r="AB110" s="295"/>
      <c r="AC110" s="295"/>
      <c r="AD110" s="295"/>
      <c r="AE110" s="296"/>
      <c r="AF110" s="296"/>
      <c r="AG110" s="296"/>
      <c r="AH110" s="296"/>
      <c r="AI110" s="296"/>
      <c r="AJ110" s="295"/>
      <c r="AK110" s="295"/>
      <c r="AL110" s="295"/>
      <c r="AM110" s="295"/>
      <c r="AN110" s="295"/>
      <c r="AO110" s="296"/>
      <c r="AP110" s="296"/>
      <c r="AQ110" s="296"/>
      <c r="AR110" s="296"/>
      <c r="AS110" s="296"/>
      <c r="AT110" s="295"/>
      <c r="AU110" s="295"/>
      <c r="AV110" s="295"/>
      <c r="AW110" s="295"/>
      <c r="AX110" s="295"/>
      <c r="AY110" s="296"/>
      <c r="AZ110" s="296"/>
      <c r="BA110" s="296"/>
      <c r="BB110" s="488"/>
      <c r="BC110" s="361"/>
    </row>
    <row r="111" spans="1:55" ht="31.5" customHeight="1" x14ac:dyDescent="0.25">
      <c r="A111" s="480"/>
      <c r="B111" s="478"/>
      <c r="C111" s="478"/>
      <c r="D111" s="269" t="s">
        <v>43</v>
      </c>
      <c r="E111" s="307">
        <f t="shared" si="541"/>
        <v>1010</v>
      </c>
      <c r="F111" s="307">
        <f t="shared" si="542"/>
        <v>300</v>
      </c>
      <c r="G111" s="183">
        <f>F111/E111*100</f>
        <v>29.702970297029701</v>
      </c>
      <c r="H111" s="295"/>
      <c r="I111" s="295"/>
      <c r="J111" s="295"/>
      <c r="K111" s="296"/>
      <c r="L111" s="296"/>
      <c r="M111" s="296"/>
      <c r="N111" s="295">
        <v>300</v>
      </c>
      <c r="O111" s="295">
        <v>300</v>
      </c>
      <c r="P111" s="295"/>
      <c r="Q111" s="296"/>
      <c r="R111" s="296"/>
      <c r="S111" s="296"/>
      <c r="T111" s="295"/>
      <c r="U111" s="295"/>
      <c r="V111" s="295"/>
      <c r="W111" s="296"/>
      <c r="X111" s="296"/>
      <c r="Y111" s="296"/>
      <c r="Z111" s="295">
        <v>300</v>
      </c>
      <c r="AA111" s="295"/>
      <c r="AB111" s="295"/>
      <c r="AC111" s="295"/>
      <c r="AD111" s="295"/>
      <c r="AE111" s="296"/>
      <c r="AF111" s="296"/>
      <c r="AG111" s="296"/>
      <c r="AH111" s="296"/>
      <c r="AI111" s="296"/>
      <c r="AJ111" s="295"/>
      <c r="AK111" s="295"/>
      <c r="AL111" s="295"/>
      <c r="AM111" s="295"/>
      <c r="AN111" s="295"/>
      <c r="AO111" s="296">
        <v>300</v>
      </c>
      <c r="AP111" s="296"/>
      <c r="AQ111" s="296"/>
      <c r="AR111" s="296"/>
      <c r="AS111" s="296"/>
      <c r="AT111" s="295"/>
      <c r="AU111" s="295"/>
      <c r="AV111" s="295"/>
      <c r="AW111" s="295"/>
      <c r="AX111" s="295"/>
      <c r="AY111" s="296">
        <v>110</v>
      </c>
      <c r="AZ111" s="296"/>
      <c r="BA111" s="296"/>
      <c r="BB111" s="488"/>
      <c r="BC111" s="361"/>
    </row>
    <row r="112" spans="1:55" ht="52.5" customHeight="1" x14ac:dyDescent="0.25">
      <c r="A112" s="479" t="s">
        <v>322</v>
      </c>
      <c r="B112" s="477" t="s">
        <v>323</v>
      </c>
      <c r="C112" s="477"/>
      <c r="D112" s="139" t="s">
        <v>41</v>
      </c>
      <c r="E112" s="307">
        <f t="shared" ref="E112:E114" si="546">H112+K112+N112+Q112+T112+W112+Z112+AE112+AJ112+AO112+AT112+AY112</f>
        <v>1995</v>
      </c>
      <c r="F112" s="307">
        <f t="shared" ref="F112:F114" si="547">I112+L112+O112+R112+U112+X112+AC112+AH112+AM112+AR112+AW112+AZ112</f>
        <v>0</v>
      </c>
      <c r="G112" s="183">
        <f>F112/E112*100</f>
        <v>0</v>
      </c>
      <c r="H112" s="295">
        <f t="shared" ref="H112:AN112" si="548">H113+H114</f>
        <v>0</v>
      </c>
      <c r="I112" s="295">
        <f t="shared" si="548"/>
        <v>0</v>
      </c>
      <c r="J112" s="295">
        <f t="shared" si="548"/>
        <v>0</v>
      </c>
      <c r="K112" s="296">
        <f t="shared" si="548"/>
        <v>0</v>
      </c>
      <c r="L112" s="296">
        <f t="shared" si="548"/>
        <v>0</v>
      </c>
      <c r="M112" s="296">
        <f t="shared" si="548"/>
        <v>0</v>
      </c>
      <c r="N112" s="295">
        <f t="shared" si="548"/>
        <v>0</v>
      </c>
      <c r="O112" s="295">
        <f t="shared" si="548"/>
        <v>0</v>
      </c>
      <c r="P112" s="295">
        <f t="shared" si="548"/>
        <v>0</v>
      </c>
      <c r="Q112" s="296">
        <f t="shared" si="548"/>
        <v>0</v>
      </c>
      <c r="R112" s="296">
        <f t="shared" si="548"/>
        <v>0</v>
      </c>
      <c r="S112" s="296">
        <f t="shared" si="548"/>
        <v>0</v>
      </c>
      <c r="T112" s="295">
        <f t="shared" si="548"/>
        <v>500</v>
      </c>
      <c r="U112" s="295">
        <f t="shared" si="548"/>
        <v>0</v>
      </c>
      <c r="V112" s="295">
        <f t="shared" si="548"/>
        <v>0</v>
      </c>
      <c r="W112" s="296">
        <f t="shared" si="548"/>
        <v>0</v>
      </c>
      <c r="X112" s="296">
        <f t="shared" si="548"/>
        <v>0</v>
      </c>
      <c r="Y112" s="296">
        <f t="shared" si="548"/>
        <v>0</v>
      </c>
      <c r="Z112" s="295">
        <f t="shared" si="548"/>
        <v>500</v>
      </c>
      <c r="AA112" s="295">
        <f t="shared" si="548"/>
        <v>0</v>
      </c>
      <c r="AB112" s="295">
        <f t="shared" si="548"/>
        <v>0</v>
      </c>
      <c r="AC112" s="295">
        <f t="shared" si="548"/>
        <v>0</v>
      </c>
      <c r="AD112" s="295">
        <f t="shared" si="548"/>
        <v>0</v>
      </c>
      <c r="AE112" s="296">
        <f t="shared" si="548"/>
        <v>0</v>
      </c>
      <c r="AF112" s="296">
        <f t="shared" si="548"/>
        <v>0</v>
      </c>
      <c r="AG112" s="296">
        <f t="shared" si="548"/>
        <v>0</v>
      </c>
      <c r="AH112" s="296">
        <f t="shared" si="548"/>
        <v>0</v>
      </c>
      <c r="AI112" s="296">
        <f t="shared" si="548"/>
        <v>0</v>
      </c>
      <c r="AJ112" s="295">
        <f t="shared" si="548"/>
        <v>0</v>
      </c>
      <c r="AK112" s="295">
        <f t="shared" si="548"/>
        <v>0</v>
      </c>
      <c r="AL112" s="295">
        <f t="shared" si="548"/>
        <v>0</v>
      </c>
      <c r="AM112" s="295">
        <f t="shared" si="548"/>
        <v>0</v>
      </c>
      <c r="AN112" s="295">
        <f t="shared" si="548"/>
        <v>0</v>
      </c>
      <c r="AO112" s="296">
        <f>AO113+AO114</f>
        <v>500</v>
      </c>
      <c r="AP112" s="296"/>
      <c r="AQ112" s="296"/>
      <c r="AR112" s="296">
        <f t="shared" ref="AR112:BA112" si="549">AR113+AR114</f>
        <v>0</v>
      </c>
      <c r="AS112" s="296">
        <f t="shared" si="549"/>
        <v>0</v>
      </c>
      <c r="AT112" s="295">
        <f t="shared" si="549"/>
        <v>0</v>
      </c>
      <c r="AU112" s="295">
        <f t="shared" si="549"/>
        <v>0</v>
      </c>
      <c r="AV112" s="295">
        <f t="shared" si="549"/>
        <v>0</v>
      </c>
      <c r="AW112" s="295">
        <f t="shared" si="549"/>
        <v>0</v>
      </c>
      <c r="AX112" s="295">
        <f t="shared" si="549"/>
        <v>0</v>
      </c>
      <c r="AY112" s="296">
        <f t="shared" si="549"/>
        <v>495</v>
      </c>
      <c r="AZ112" s="296">
        <f t="shared" si="549"/>
        <v>0</v>
      </c>
      <c r="BA112" s="296">
        <f t="shared" si="549"/>
        <v>0</v>
      </c>
      <c r="BB112" s="487"/>
      <c r="BC112" s="361"/>
    </row>
    <row r="113" spans="1:55" ht="54" customHeight="1" x14ac:dyDescent="0.25">
      <c r="A113" s="480"/>
      <c r="B113" s="478"/>
      <c r="C113" s="478"/>
      <c r="D113" s="268" t="s">
        <v>2</v>
      </c>
      <c r="E113" s="307">
        <f t="shared" si="546"/>
        <v>1995</v>
      </c>
      <c r="F113" s="307">
        <f t="shared" si="547"/>
        <v>0</v>
      </c>
      <c r="G113" s="183">
        <f>F113/E113*100</f>
        <v>0</v>
      </c>
      <c r="H113" s="295"/>
      <c r="I113" s="295"/>
      <c r="J113" s="295"/>
      <c r="K113" s="296"/>
      <c r="L113" s="296"/>
      <c r="M113" s="296"/>
      <c r="N113" s="295"/>
      <c r="O113" s="295"/>
      <c r="P113" s="295"/>
      <c r="Q113" s="296"/>
      <c r="R113" s="296"/>
      <c r="S113" s="296"/>
      <c r="T113" s="295">
        <v>500</v>
      </c>
      <c r="U113" s="295"/>
      <c r="V113" s="295"/>
      <c r="W113" s="296"/>
      <c r="X113" s="296"/>
      <c r="Y113" s="296"/>
      <c r="Z113" s="295">
        <v>500</v>
      </c>
      <c r="AA113" s="295"/>
      <c r="AB113" s="295"/>
      <c r="AC113" s="295"/>
      <c r="AD113" s="295"/>
      <c r="AE113" s="296"/>
      <c r="AF113" s="296"/>
      <c r="AG113" s="296"/>
      <c r="AH113" s="296"/>
      <c r="AI113" s="296"/>
      <c r="AJ113" s="295"/>
      <c r="AK113" s="295"/>
      <c r="AL113" s="295"/>
      <c r="AM113" s="295"/>
      <c r="AN113" s="295"/>
      <c r="AO113" s="296">
        <v>500</v>
      </c>
      <c r="AP113" s="296"/>
      <c r="AQ113" s="296"/>
      <c r="AR113" s="296"/>
      <c r="AS113" s="296"/>
      <c r="AT113" s="295"/>
      <c r="AU113" s="295"/>
      <c r="AV113" s="295"/>
      <c r="AW113" s="295"/>
      <c r="AX113" s="295"/>
      <c r="AY113" s="296">
        <v>495</v>
      </c>
      <c r="AZ113" s="296"/>
      <c r="BA113" s="296"/>
      <c r="BB113" s="488"/>
      <c r="BC113" s="361"/>
    </row>
    <row r="114" spans="1:55" ht="30.75" hidden="1" customHeight="1" x14ac:dyDescent="0.25">
      <c r="A114" s="480"/>
      <c r="B114" s="478"/>
      <c r="C114" s="478"/>
      <c r="D114" s="269" t="s">
        <v>43</v>
      </c>
      <c r="E114" s="307">
        <f t="shared" si="546"/>
        <v>0</v>
      </c>
      <c r="F114" s="307">
        <f t="shared" si="547"/>
        <v>0</v>
      </c>
      <c r="G114" s="183">
        <f t="shared" ref="G114" si="550">J114+M114+P114+S114+V114+Y114+AD114+AI114+AN114+AS114+AX114+BA114</f>
        <v>0</v>
      </c>
      <c r="H114" s="295"/>
      <c r="I114" s="295"/>
      <c r="J114" s="295"/>
      <c r="K114" s="296"/>
      <c r="L114" s="296"/>
      <c r="M114" s="296"/>
      <c r="N114" s="295"/>
      <c r="O114" s="295"/>
      <c r="P114" s="295"/>
      <c r="Q114" s="296"/>
      <c r="R114" s="296"/>
      <c r="S114" s="296"/>
      <c r="T114" s="295"/>
      <c r="U114" s="295"/>
      <c r="V114" s="295"/>
      <c r="W114" s="296"/>
      <c r="X114" s="296"/>
      <c r="Y114" s="296"/>
      <c r="Z114" s="295"/>
      <c r="AA114" s="295"/>
      <c r="AB114" s="295"/>
      <c r="AC114" s="295"/>
      <c r="AD114" s="295"/>
      <c r="AE114" s="296"/>
      <c r="AF114" s="296"/>
      <c r="AG114" s="296"/>
      <c r="AH114" s="296"/>
      <c r="AI114" s="296"/>
      <c r="AJ114" s="295"/>
      <c r="AK114" s="295"/>
      <c r="AL114" s="295"/>
      <c r="AM114" s="295"/>
      <c r="AN114" s="295"/>
      <c r="AO114" s="296"/>
      <c r="AP114" s="296"/>
      <c r="AQ114" s="296"/>
      <c r="AR114" s="296"/>
      <c r="AS114" s="296"/>
      <c r="AT114" s="295"/>
      <c r="AU114" s="295"/>
      <c r="AV114" s="295"/>
      <c r="AW114" s="295"/>
      <c r="AX114" s="295"/>
      <c r="AY114" s="296"/>
      <c r="AZ114" s="296"/>
      <c r="BA114" s="296"/>
      <c r="BB114" s="488"/>
      <c r="BC114" s="361"/>
    </row>
    <row r="115" spans="1:55" ht="23.25" customHeight="1" x14ac:dyDescent="0.25">
      <c r="A115" s="485" t="s">
        <v>8</v>
      </c>
      <c r="B115" s="481" t="s">
        <v>324</v>
      </c>
      <c r="C115" s="481" t="s">
        <v>284</v>
      </c>
      <c r="D115" s="138" t="s">
        <v>41</v>
      </c>
      <c r="E115" s="287">
        <f t="shared" ref="E115:F116" si="551">E117</f>
        <v>3391.9</v>
      </c>
      <c r="F115" s="287">
        <f t="shared" si="551"/>
        <v>0</v>
      </c>
      <c r="G115" s="352">
        <f t="shared" ref="G115:G123" si="552">F115/E115*100</f>
        <v>0</v>
      </c>
      <c r="H115" s="287">
        <f t="shared" ref="H115:AN115" si="553">H117</f>
        <v>0</v>
      </c>
      <c r="I115" s="287">
        <f t="shared" si="553"/>
        <v>0</v>
      </c>
      <c r="J115" s="287">
        <f t="shared" si="553"/>
        <v>0</v>
      </c>
      <c r="K115" s="287">
        <f t="shared" si="553"/>
        <v>0</v>
      </c>
      <c r="L115" s="287">
        <f t="shared" si="553"/>
        <v>0</v>
      </c>
      <c r="M115" s="287">
        <f t="shared" si="553"/>
        <v>0</v>
      </c>
      <c r="N115" s="287">
        <f t="shared" si="553"/>
        <v>0</v>
      </c>
      <c r="O115" s="287">
        <f t="shared" si="553"/>
        <v>0</v>
      </c>
      <c r="P115" s="287">
        <f t="shared" si="553"/>
        <v>0</v>
      </c>
      <c r="Q115" s="287">
        <f t="shared" si="553"/>
        <v>0</v>
      </c>
      <c r="R115" s="287">
        <f t="shared" si="553"/>
        <v>0</v>
      </c>
      <c r="S115" s="287">
        <f t="shared" si="553"/>
        <v>0</v>
      </c>
      <c r="T115" s="287">
        <f t="shared" si="553"/>
        <v>0</v>
      </c>
      <c r="U115" s="287">
        <f t="shared" si="553"/>
        <v>0</v>
      </c>
      <c r="V115" s="287">
        <f t="shared" si="553"/>
        <v>0</v>
      </c>
      <c r="W115" s="287">
        <f t="shared" si="553"/>
        <v>0</v>
      </c>
      <c r="X115" s="287">
        <f t="shared" si="553"/>
        <v>0</v>
      </c>
      <c r="Y115" s="287">
        <f t="shared" si="553"/>
        <v>0</v>
      </c>
      <c r="Z115" s="287">
        <f t="shared" si="553"/>
        <v>0</v>
      </c>
      <c r="AA115" s="287">
        <f t="shared" si="553"/>
        <v>0</v>
      </c>
      <c r="AB115" s="287">
        <f t="shared" si="553"/>
        <v>0</v>
      </c>
      <c r="AC115" s="287">
        <f t="shared" si="553"/>
        <v>0</v>
      </c>
      <c r="AD115" s="287">
        <f t="shared" si="553"/>
        <v>0</v>
      </c>
      <c r="AE115" s="287">
        <f t="shared" si="553"/>
        <v>0</v>
      </c>
      <c r="AF115" s="287">
        <f t="shared" si="553"/>
        <v>0</v>
      </c>
      <c r="AG115" s="287">
        <f t="shared" si="553"/>
        <v>0</v>
      </c>
      <c r="AH115" s="287">
        <f t="shared" si="553"/>
        <v>0</v>
      </c>
      <c r="AI115" s="287">
        <f t="shared" si="553"/>
        <v>0</v>
      </c>
      <c r="AJ115" s="287">
        <f t="shared" si="553"/>
        <v>0</v>
      </c>
      <c r="AK115" s="287">
        <f t="shared" si="553"/>
        <v>0</v>
      </c>
      <c r="AL115" s="287">
        <f t="shared" si="553"/>
        <v>0</v>
      </c>
      <c r="AM115" s="287">
        <f t="shared" si="553"/>
        <v>0</v>
      </c>
      <c r="AN115" s="287">
        <f t="shared" si="553"/>
        <v>0</v>
      </c>
      <c r="AO115" s="287">
        <f t="shared" ref="AO115:AQ116" si="554">AO117</f>
        <v>0</v>
      </c>
      <c r="AP115" s="287">
        <f t="shared" si="554"/>
        <v>0</v>
      </c>
      <c r="AQ115" s="287">
        <f t="shared" si="554"/>
        <v>0</v>
      </c>
      <c r="AR115" s="287">
        <f t="shared" ref="AR115:AT115" si="555">AR117</f>
        <v>0</v>
      </c>
      <c r="AS115" s="287">
        <f t="shared" si="555"/>
        <v>0</v>
      </c>
      <c r="AT115" s="287">
        <f t="shared" si="555"/>
        <v>0</v>
      </c>
      <c r="AU115" s="327"/>
      <c r="AV115" s="328"/>
      <c r="AW115" s="287">
        <f t="shared" ref="AW115:BA115" si="556">AW117</f>
        <v>0</v>
      </c>
      <c r="AX115" s="287">
        <f t="shared" si="556"/>
        <v>0</v>
      </c>
      <c r="AY115" s="287">
        <f t="shared" si="556"/>
        <v>3391.9</v>
      </c>
      <c r="AZ115" s="287">
        <f t="shared" si="556"/>
        <v>0</v>
      </c>
      <c r="BA115" s="287">
        <f t="shared" si="556"/>
        <v>0</v>
      </c>
      <c r="BB115" s="487"/>
      <c r="BC115" s="361"/>
    </row>
    <row r="116" spans="1:55" ht="38.450000000000003" customHeight="1" x14ac:dyDescent="0.25">
      <c r="A116" s="486"/>
      <c r="B116" s="482"/>
      <c r="C116" s="482"/>
      <c r="D116" s="267" t="s">
        <v>2</v>
      </c>
      <c r="E116" s="291">
        <f t="shared" si="551"/>
        <v>3391.9</v>
      </c>
      <c r="F116" s="291">
        <f t="shared" si="551"/>
        <v>0</v>
      </c>
      <c r="G116" s="352">
        <f t="shared" si="552"/>
        <v>0</v>
      </c>
      <c r="H116" s="291">
        <f t="shared" ref="H116:AN116" si="557">H118</f>
        <v>0</v>
      </c>
      <c r="I116" s="291">
        <f t="shared" si="557"/>
        <v>0</v>
      </c>
      <c r="J116" s="291">
        <f t="shared" si="557"/>
        <v>0</v>
      </c>
      <c r="K116" s="291">
        <f t="shared" si="557"/>
        <v>0</v>
      </c>
      <c r="L116" s="291">
        <f t="shared" si="557"/>
        <v>0</v>
      </c>
      <c r="M116" s="291">
        <f t="shared" si="557"/>
        <v>0</v>
      </c>
      <c r="N116" s="291">
        <f t="shared" si="557"/>
        <v>0</v>
      </c>
      <c r="O116" s="291">
        <f t="shared" si="557"/>
        <v>0</v>
      </c>
      <c r="P116" s="291">
        <f t="shared" si="557"/>
        <v>0</v>
      </c>
      <c r="Q116" s="291">
        <f t="shared" si="557"/>
        <v>0</v>
      </c>
      <c r="R116" s="291">
        <f t="shared" si="557"/>
        <v>0</v>
      </c>
      <c r="S116" s="291">
        <f t="shared" si="557"/>
        <v>0</v>
      </c>
      <c r="T116" s="291">
        <f t="shared" si="557"/>
        <v>0</v>
      </c>
      <c r="U116" s="291">
        <f t="shared" si="557"/>
        <v>0</v>
      </c>
      <c r="V116" s="291">
        <f t="shared" si="557"/>
        <v>0</v>
      </c>
      <c r="W116" s="291">
        <f t="shared" si="557"/>
        <v>0</v>
      </c>
      <c r="X116" s="291">
        <f t="shared" si="557"/>
        <v>0</v>
      </c>
      <c r="Y116" s="291">
        <f t="shared" si="557"/>
        <v>0</v>
      </c>
      <c r="Z116" s="291">
        <f t="shared" si="557"/>
        <v>0</v>
      </c>
      <c r="AA116" s="291">
        <f t="shared" si="557"/>
        <v>0</v>
      </c>
      <c r="AB116" s="291">
        <f t="shared" si="557"/>
        <v>0</v>
      </c>
      <c r="AC116" s="291">
        <f t="shared" si="557"/>
        <v>0</v>
      </c>
      <c r="AD116" s="291">
        <f t="shared" si="557"/>
        <v>0</v>
      </c>
      <c r="AE116" s="291">
        <f t="shared" si="557"/>
        <v>0</v>
      </c>
      <c r="AF116" s="291">
        <f t="shared" si="557"/>
        <v>0</v>
      </c>
      <c r="AG116" s="291">
        <f t="shared" si="557"/>
        <v>0</v>
      </c>
      <c r="AH116" s="291">
        <f t="shared" si="557"/>
        <v>0</v>
      </c>
      <c r="AI116" s="291">
        <f t="shared" si="557"/>
        <v>0</v>
      </c>
      <c r="AJ116" s="291">
        <f t="shared" si="557"/>
        <v>0</v>
      </c>
      <c r="AK116" s="291">
        <f t="shared" si="557"/>
        <v>0</v>
      </c>
      <c r="AL116" s="291">
        <f t="shared" si="557"/>
        <v>0</v>
      </c>
      <c r="AM116" s="291">
        <f t="shared" si="557"/>
        <v>0</v>
      </c>
      <c r="AN116" s="291">
        <f t="shared" si="557"/>
        <v>0</v>
      </c>
      <c r="AO116" s="291">
        <f t="shared" si="554"/>
        <v>0</v>
      </c>
      <c r="AP116" s="291">
        <f t="shared" si="554"/>
        <v>0</v>
      </c>
      <c r="AQ116" s="291">
        <f t="shared" si="554"/>
        <v>0</v>
      </c>
      <c r="AR116" s="291">
        <f t="shared" ref="AR116:AT116" si="558">AR118</f>
        <v>0</v>
      </c>
      <c r="AS116" s="291">
        <f t="shared" si="558"/>
        <v>0</v>
      </c>
      <c r="AT116" s="291">
        <f t="shared" si="558"/>
        <v>0</v>
      </c>
      <c r="AU116" s="292"/>
      <c r="AV116" s="293"/>
      <c r="AW116" s="291">
        <f t="shared" ref="AW116:BA116" si="559">AW118</f>
        <v>0</v>
      </c>
      <c r="AX116" s="291">
        <f t="shared" si="559"/>
        <v>0</v>
      </c>
      <c r="AY116" s="291">
        <f t="shared" si="559"/>
        <v>3391.9</v>
      </c>
      <c r="AZ116" s="291">
        <f t="shared" si="559"/>
        <v>0</v>
      </c>
      <c r="BA116" s="291">
        <f t="shared" si="559"/>
        <v>0</v>
      </c>
      <c r="BB116" s="488"/>
      <c r="BC116" s="361"/>
    </row>
    <row r="117" spans="1:55" ht="24.75" customHeight="1" x14ac:dyDescent="0.25">
      <c r="A117" s="479" t="s">
        <v>325</v>
      </c>
      <c r="B117" s="477" t="s">
        <v>327</v>
      </c>
      <c r="C117" s="477"/>
      <c r="D117" s="139" t="s">
        <v>41</v>
      </c>
      <c r="E117" s="307">
        <f t="shared" ref="E117" si="560">E118</f>
        <v>3391.9</v>
      </c>
      <c r="F117" s="307">
        <f t="shared" ref="F117" si="561">F118</f>
        <v>0</v>
      </c>
      <c r="G117" s="183">
        <f t="shared" si="552"/>
        <v>0</v>
      </c>
      <c r="H117" s="295">
        <f t="shared" ref="H117" si="562">H118</f>
        <v>0</v>
      </c>
      <c r="I117" s="295">
        <f t="shared" ref="I117" si="563">I118</f>
        <v>0</v>
      </c>
      <c r="J117" s="295">
        <f t="shared" ref="J117" si="564">J118</f>
        <v>0</v>
      </c>
      <c r="K117" s="296">
        <f t="shared" ref="K117" si="565">K118</f>
        <v>0</v>
      </c>
      <c r="L117" s="296">
        <f t="shared" ref="L117" si="566">L118</f>
        <v>0</v>
      </c>
      <c r="M117" s="296">
        <f t="shared" ref="M117" si="567">M118</f>
        <v>0</v>
      </c>
      <c r="N117" s="295">
        <f t="shared" ref="N117" si="568">N118</f>
        <v>0</v>
      </c>
      <c r="O117" s="295">
        <f t="shared" ref="O117" si="569">O118</f>
        <v>0</v>
      </c>
      <c r="P117" s="295">
        <f t="shared" ref="P117" si="570">P118</f>
        <v>0</v>
      </c>
      <c r="Q117" s="296">
        <f t="shared" ref="Q117" si="571">Q118</f>
        <v>0</v>
      </c>
      <c r="R117" s="296">
        <f t="shared" ref="R117" si="572">R118</f>
        <v>0</v>
      </c>
      <c r="S117" s="296">
        <f t="shared" ref="S117" si="573">S118</f>
        <v>0</v>
      </c>
      <c r="T117" s="295">
        <f t="shared" ref="T117" si="574">T118</f>
        <v>0</v>
      </c>
      <c r="U117" s="295">
        <f t="shared" ref="U117" si="575">U118</f>
        <v>0</v>
      </c>
      <c r="V117" s="295">
        <f t="shared" ref="V117" si="576">V118</f>
        <v>0</v>
      </c>
      <c r="W117" s="296">
        <f t="shared" ref="W117" si="577">W118</f>
        <v>0</v>
      </c>
      <c r="X117" s="296">
        <f t="shared" ref="X117" si="578">X118</f>
        <v>0</v>
      </c>
      <c r="Y117" s="296">
        <f t="shared" ref="Y117" si="579">Y118</f>
        <v>0</v>
      </c>
      <c r="Z117" s="295">
        <f>Z118</f>
        <v>0</v>
      </c>
      <c r="AA117" s="314"/>
      <c r="AB117" s="315"/>
      <c r="AC117" s="295">
        <f>AC118</f>
        <v>0</v>
      </c>
      <c r="AD117" s="295">
        <f>AD118</f>
        <v>0</v>
      </c>
      <c r="AE117" s="296">
        <f>AE118</f>
        <v>0</v>
      </c>
      <c r="AF117" s="316"/>
      <c r="AG117" s="317"/>
      <c r="AH117" s="296">
        <f>AH118</f>
        <v>0</v>
      </c>
      <c r="AI117" s="296">
        <f>AI118</f>
        <v>0</v>
      </c>
      <c r="AJ117" s="295">
        <f>AJ118</f>
        <v>0</v>
      </c>
      <c r="AK117" s="314"/>
      <c r="AL117" s="315"/>
      <c r="AM117" s="295">
        <f>AM118</f>
        <v>0</v>
      </c>
      <c r="AN117" s="295">
        <f>AN118</f>
        <v>0</v>
      </c>
      <c r="AO117" s="296">
        <f>AO118</f>
        <v>0</v>
      </c>
      <c r="AP117" s="316"/>
      <c r="AQ117" s="317"/>
      <c r="AR117" s="296">
        <f>AR118</f>
        <v>0</v>
      </c>
      <c r="AS117" s="296">
        <f>AS118</f>
        <v>0</v>
      </c>
      <c r="AT117" s="295">
        <f>AT118</f>
        <v>0</v>
      </c>
      <c r="AU117" s="318"/>
      <c r="AV117" s="319"/>
      <c r="AW117" s="295">
        <f>AW118</f>
        <v>0</v>
      </c>
      <c r="AX117" s="295">
        <f>AX118</f>
        <v>0</v>
      </c>
      <c r="AY117" s="296">
        <f>AY118</f>
        <v>3391.9</v>
      </c>
      <c r="AZ117" s="296">
        <f>AZ118</f>
        <v>0</v>
      </c>
      <c r="BA117" s="296">
        <f>BA118</f>
        <v>0</v>
      </c>
      <c r="BB117" s="487"/>
      <c r="BC117" s="361"/>
    </row>
    <row r="118" spans="1:55" ht="39.75" customHeight="1" x14ac:dyDescent="0.25">
      <c r="A118" s="480"/>
      <c r="B118" s="478"/>
      <c r="C118" s="478"/>
      <c r="D118" s="268" t="s">
        <v>2</v>
      </c>
      <c r="E118" s="308">
        <f>H118+K118+N118+Q118+T118+W118+Z118+AE118+AJ118+AO118+AT118+AY118</f>
        <v>3391.9</v>
      </c>
      <c r="F118" s="308">
        <f>I118+L118+O118+R118+U118+X118+AC118+AH118+AM118+AR118+AW118+AZ118</f>
        <v>0</v>
      </c>
      <c r="G118" s="183">
        <f t="shared" si="552"/>
        <v>0</v>
      </c>
      <c r="H118" s="301"/>
      <c r="I118" s="301"/>
      <c r="J118" s="301"/>
      <c r="K118" s="300"/>
      <c r="L118" s="300"/>
      <c r="M118" s="300"/>
      <c r="N118" s="301"/>
      <c r="O118" s="301"/>
      <c r="P118" s="301"/>
      <c r="Q118" s="300"/>
      <c r="R118" s="300"/>
      <c r="S118" s="300"/>
      <c r="T118" s="301"/>
      <c r="U118" s="301"/>
      <c r="V118" s="301"/>
      <c r="W118" s="300"/>
      <c r="X118" s="300"/>
      <c r="Y118" s="300"/>
      <c r="Z118" s="301"/>
      <c r="AA118" s="320"/>
      <c r="AB118" s="321"/>
      <c r="AC118" s="301"/>
      <c r="AD118" s="301"/>
      <c r="AE118" s="300"/>
      <c r="AF118" s="322"/>
      <c r="AG118" s="323"/>
      <c r="AH118" s="300"/>
      <c r="AI118" s="300"/>
      <c r="AJ118" s="301"/>
      <c r="AK118" s="320"/>
      <c r="AL118" s="321"/>
      <c r="AM118" s="301"/>
      <c r="AN118" s="301"/>
      <c r="AO118" s="300"/>
      <c r="AP118" s="322"/>
      <c r="AQ118" s="323"/>
      <c r="AR118" s="300"/>
      <c r="AS118" s="300"/>
      <c r="AT118" s="301"/>
      <c r="AU118" s="320"/>
      <c r="AV118" s="321"/>
      <c r="AW118" s="301"/>
      <c r="AX118" s="301"/>
      <c r="AY118" s="300">
        <v>3391.9</v>
      </c>
      <c r="AZ118" s="300"/>
      <c r="BA118" s="300"/>
      <c r="BB118" s="488"/>
      <c r="BC118" s="361"/>
    </row>
    <row r="119" spans="1:55" ht="21.75" customHeight="1" x14ac:dyDescent="0.25">
      <c r="A119" s="485" t="s">
        <v>14</v>
      </c>
      <c r="B119" s="481" t="s">
        <v>328</v>
      </c>
      <c r="C119" s="481" t="s">
        <v>284</v>
      </c>
      <c r="D119" s="138" t="s">
        <v>41</v>
      </c>
      <c r="E119" s="287">
        <f t="shared" ref="E119:AT119" si="580">E121</f>
        <v>310.5</v>
      </c>
      <c r="F119" s="287">
        <f t="shared" si="580"/>
        <v>0</v>
      </c>
      <c r="G119" s="352">
        <f t="shared" si="552"/>
        <v>0</v>
      </c>
      <c r="H119" s="287">
        <f t="shared" si="580"/>
        <v>0</v>
      </c>
      <c r="I119" s="287">
        <f t="shared" si="580"/>
        <v>0</v>
      </c>
      <c r="J119" s="287">
        <f t="shared" si="580"/>
        <v>0</v>
      </c>
      <c r="K119" s="287">
        <f t="shared" si="580"/>
        <v>0</v>
      </c>
      <c r="L119" s="287">
        <f t="shared" si="580"/>
        <v>0</v>
      </c>
      <c r="M119" s="287">
        <f t="shared" si="580"/>
        <v>0</v>
      </c>
      <c r="N119" s="287">
        <f t="shared" si="580"/>
        <v>0</v>
      </c>
      <c r="O119" s="287">
        <f t="shared" si="580"/>
        <v>0</v>
      </c>
      <c r="P119" s="287">
        <f t="shared" si="580"/>
        <v>0</v>
      </c>
      <c r="Q119" s="287">
        <f t="shared" si="580"/>
        <v>0</v>
      </c>
      <c r="R119" s="287">
        <f t="shared" si="580"/>
        <v>0</v>
      </c>
      <c r="S119" s="287">
        <f t="shared" si="580"/>
        <v>0</v>
      </c>
      <c r="T119" s="287">
        <f t="shared" si="580"/>
        <v>0</v>
      </c>
      <c r="U119" s="287">
        <f t="shared" si="580"/>
        <v>0</v>
      </c>
      <c r="V119" s="287">
        <f t="shared" si="580"/>
        <v>0</v>
      </c>
      <c r="W119" s="287">
        <f t="shared" si="580"/>
        <v>0</v>
      </c>
      <c r="X119" s="287">
        <f t="shared" si="580"/>
        <v>0</v>
      </c>
      <c r="Y119" s="287">
        <f t="shared" si="580"/>
        <v>0</v>
      </c>
      <c r="Z119" s="287">
        <f t="shared" si="580"/>
        <v>0</v>
      </c>
      <c r="AA119" s="287">
        <f t="shared" si="580"/>
        <v>0</v>
      </c>
      <c r="AB119" s="287">
        <f t="shared" si="580"/>
        <v>0</v>
      </c>
      <c r="AC119" s="287">
        <f t="shared" si="580"/>
        <v>0</v>
      </c>
      <c r="AD119" s="287">
        <f t="shared" si="580"/>
        <v>0</v>
      </c>
      <c r="AE119" s="287">
        <f t="shared" si="580"/>
        <v>0</v>
      </c>
      <c r="AF119" s="287">
        <f t="shared" si="580"/>
        <v>0</v>
      </c>
      <c r="AG119" s="287">
        <f t="shared" si="580"/>
        <v>0</v>
      </c>
      <c r="AH119" s="287">
        <f t="shared" si="580"/>
        <v>0</v>
      </c>
      <c r="AI119" s="287">
        <f t="shared" si="580"/>
        <v>0</v>
      </c>
      <c r="AJ119" s="287">
        <f t="shared" si="580"/>
        <v>0</v>
      </c>
      <c r="AK119" s="287">
        <f t="shared" si="580"/>
        <v>0</v>
      </c>
      <c r="AL119" s="287">
        <f t="shared" si="580"/>
        <v>0</v>
      </c>
      <c r="AM119" s="287">
        <f t="shared" si="580"/>
        <v>0</v>
      </c>
      <c r="AN119" s="287">
        <f t="shared" si="580"/>
        <v>0</v>
      </c>
      <c r="AO119" s="287">
        <f t="shared" si="580"/>
        <v>0</v>
      </c>
      <c r="AP119" s="287">
        <f t="shared" si="580"/>
        <v>0</v>
      </c>
      <c r="AQ119" s="287">
        <f t="shared" si="580"/>
        <v>0</v>
      </c>
      <c r="AR119" s="287">
        <f t="shared" si="580"/>
        <v>0</v>
      </c>
      <c r="AS119" s="287">
        <f t="shared" si="580"/>
        <v>0</v>
      </c>
      <c r="AT119" s="287">
        <f t="shared" si="580"/>
        <v>0</v>
      </c>
      <c r="AU119" s="327"/>
      <c r="AV119" s="328"/>
      <c r="AW119" s="287">
        <f t="shared" ref="AW119:BA119" si="581">AW121</f>
        <v>0</v>
      </c>
      <c r="AX119" s="287">
        <f t="shared" si="581"/>
        <v>0</v>
      </c>
      <c r="AY119" s="287">
        <f t="shared" si="581"/>
        <v>310.5</v>
      </c>
      <c r="AZ119" s="287">
        <f t="shared" si="581"/>
        <v>0</v>
      </c>
      <c r="BA119" s="287">
        <f t="shared" si="581"/>
        <v>0</v>
      </c>
      <c r="BB119" s="487"/>
      <c r="BC119" s="361"/>
    </row>
    <row r="120" spans="1:55" ht="39.75" customHeight="1" x14ac:dyDescent="0.25">
      <c r="A120" s="486"/>
      <c r="B120" s="482"/>
      <c r="C120" s="482"/>
      <c r="D120" s="267" t="s">
        <v>2</v>
      </c>
      <c r="E120" s="291">
        <f t="shared" ref="E120:AT120" si="582">E122</f>
        <v>310.5</v>
      </c>
      <c r="F120" s="291">
        <f t="shared" si="582"/>
        <v>0</v>
      </c>
      <c r="G120" s="352">
        <f t="shared" si="552"/>
        <v>0</v>
      </c>
      <c r="H120" s="291">
        <f t="shared" si="582"/>
        <v>0</v>
      </c>
      <c r="I120" s="291">
        <f t="shared" si="582"/>
        <v>0</v>
      </c>
      <c r="J120" s="291">
        <f t="shared" si="582"/>
        <v>0</v>
      </c>
      <c r="K120" s="291">
        <f t="shared" si="582"/>
        <v>0</v>
      </c>
      <c r="L120" s="291">
        <f t="shared" si="582"/>
        <v>0</v>
      </c>
      <c r="M120" s="291">
        <f t="shared" si="582"/>
        <v>0</v>
      </c>
      <c r="N120" s="291">
        <f t="shared" si="582"/>
        <v>0</v>
      </c>
      <c r="O120" s="291">
        <f t="shared" si="582"/>
        <v>0</v>
      </c>
      <c r="P120" s="291">
        <f t="shared" si="582"/>
        <v>0</v>
      </c>
      <c r="Q120" s="291">
        <f t="shared" si="582"/>
        <v>0</v>
      </c>
      <c r="R120" s="291">
        <f t="shared" si="582"/>
        <v>0</v>
      </c>
      <c r="S120" s="291">
        <f t="shared" si="582"/>
        <v>0</v>
      </c>
      <c r="T120" s="291">
        <f t="shared" si="582"/>
        <v>0</v>
      </c>
      <c r="U120" s="291">
        <f t="shared" si="582"/>
        <v>0</v>
      </c>
      <c r="V120" s="291">
        <f t="shared" si="582"/>
        <v>0</v>
      </c>
      <c r="W120" s="291">
        <f t="shared" si="582"/>
        <v>0</v>
      </c>
      <c r="X120" s="291">
        <f t="shared" si="582"/>
        <v>0</v>
      </c>
      <c r="Y120" s="291">
        <f t="shared" si="582"/>
        <v>0</v>
      </c>
      <c r="Z120" s="291">
        <f t="shared" si="582"/>
        <v>0</v>
      </c>
      <c r="AA120" s="291">
        <f t="shared" si="582"/>
        <v>0</v>
      </c>
      <c r="AB120" s="291">
        <f t="shared" si="582"/>
        <v>0</v>
      </c>
      <c r="AC120" s="291">
        <f t="shared" si="582"/>
        <v>0</v>
      </c>
      <c r="AD120" s="291">
        <f t="shared" si="582"/>
        <v>0</v>
      </c>
      <c r="AE120" s="291">
        <f t="shared" si="582"/>
        <v>0</v>
      </c>
      <c r="AF120" s="291">
        <f t="shared" si="582"/>
        <v>0</v>
      </c>
      <c r="AG120" s="291">
        <f t="shared" si="582"/>
        <v>0</v>
      </c>
      <c r="AH120" s="291">
        <f t="shared" si="582"/>
        <v>0</v>
      </c>
      <c r="AI120" s="291">
        <f t="shared" si="582"/>
        <v>0</v>
      </c>
      <c r="AJ120" s="291">
        <f t="shared" si="582"/>
        <v>0</v>
      </c>
      <c r="AK120" s="291">
        <f t="shared" si="582"/>
        <v>0</v>
      </c>
      <c r="AL120" s="291">
        <f t="shared" si="582"/>
        <v>0</v>
      </c>
      <c r="AM120" s="291">
        <f t="shared" si="582"/>
        <v>0</v>
      </c>
      <c r="AN120" s="291">
        <f t="shared" si="582"/>
        <v>0</v>
      </c>
      <c r="AO120" s="291">
        <f t="shared" si="582"/>
        <v>0</v>
      </c>
      <c r="AP120" s="291">
        <f t="shared" si="582"/>
        <v>0</v>
      </c>
      <c r="AQ120" s="291">
        <f t="shared" si="582"/>
        <v>0</v>
      </c>
      <c r="AR120" s="291">
        <f t="shared" si="582"/>
        <v>0</v>
      </c>
      <c r="AS120" s="291">
        <f t="shared" si="582"/>
        <v>0</v>
      </c>
      <c r="AT120" s="291">
        <f t="shared" si="582"/>
        <v>0</v>
      </c>
      <c r="AU120" s="292"/>
      <c r="AV120" s="293"/>
      <c r="AW120" s="291">
        <f t="shared" ref="AW120:BA120" si="583">AW122</f>
        <v>0</v>
      </c>
      <c r="AX120" s="291">
        <f t="shared" si="583"/>
        <v>0</v>
      </c>
      <c r="AY120" s="291">
        <f t="shared" si="583"/>
        <v>310.5</v>
      </c>
      <c r="AZ120" s="291">
        <f t="shared" si="583"/>
        <v>0</v>
      </c>
      <c r="BA120" s="291">
        <f t="shared" si="583"/>
        <v>0</v>
      </c>
      <c r="BB120" s="488"/>
      <c r="BC120" s="361"/>
    </row>
    <row r="121" spans="1:55" ht="21.75" customHeight="1" x14ac:dyDescent="0.25">
      <c r="A121" s="479" t="s">
        <v>326</v>
      </c>
      <c r="B121" s="477" t="s">
        <v>329</v>
      </c>
      <c r="C121" s="477"/>
      <c r="D121" s="139" t="s">
        <v>41</v>
      </c>
      <c r="E121" s="307">
        <f t="shared" ref="E121:Y121" si="584">E122</f>
        <v>310.5</v>
      </c>
      <c r="F121" s="307">
        <f t="shared" si="584"/>
        <v>0</v>
      </c>
      <c r="G121" s="183">
        <f t="shared" si="552"/>
        <v>0</v>
      </c>
      <c r="H121" s="295">
        <f t="shared" si="584"/>
        <v>0</v>
      </c>
      <c r="I121" s="295">
        <f t="shared" si="584"/>
        <v>0</v>
      </c>
      <c r="J121" s="295">
        <f t="shared" si="584"/>
        <v>0</v>
      </c>
      <c r="K121" s="296">
        <f t="shared" si="584"/>
        <v>0</v>
      </c>
      <c r="L121" s="296">
        <f t="shared" si="584"/>
        <v>0</v>
      </c>
      <c r="M121" s="296">
        <f t="shared" si="584"/>
        <v>0</v>
      </c>
      <c r="N121" s="295">
        <f t="shared" si="584"/>
        <v>0</v>
      </c>
      <c r="O121" s="295">
        <f t="shared" si="584"/>
        <v>0</v>
      </c>
      <c r="P121" s="295">
        <f t="shared" si="584"/>
        <v>0</v>
      </c>
      <c r="Q121" s="296">
        <f t="shared" si="584"/>
        <v>0</v>
      </c>
      <c r="R121" s="296">
        <f t="shared" si="584"/>
        <v>0</v>
      </c>
      <c r="S121" s="296">
        <f t="shared" si="584"/>
        <v>0</v>
      </c>
      <c r="T121" s="295">
        <f t="shared" si="584"/>
        <v>0</v>
      </c>
      <c r="U121" s="295">
        <f t="shared" si="584"/>
        <v>0</v>
      </c>
      <c r="V121" s="295">
        <f t="shared" si="584"/>
        <v>0</v>
      </c>
      <c r="W121" s="296">
        <f t="shared" si="584"/>
        <v>0</v>
      </c>
      <c r="X121" s="296">
        <f t="shared" si="584"/>
        <v>0</v>
      </c>
      <c r="Y121" s="296">
        <f t="shared" si="584"/>
        <v>0</v>
      </c>
      <c r="Z121" s="295">
        <f>Z122</f>
        <v>0</v>
      </c>
      <c r="AA121" s="314"/>
      <c r="AB121" s="315"/>
      <c r="AC121" s="295">
        <f>AC122</f>
        <v>0</v>
      </c>
      <c r="AD121" s="295">
        <f>AD122</f>
        <v>0</v>
      </c>
      <c r="AE121" s="296">
        <f>AE122</f>
        <v>0</v>
      </c>
      <c r="AF121" s="316"/>
      <c r="AG121" s="317"/>
      <c r="AH121" s="296">
        <f>AH122</f>
        <v>0</v>
      </c>
      <c r="AI121" s="296">
        <f>AI122</f>
        <v>0</v>
      </c>
      <c r="AJ121" s="295">
        <f>AJ122</f>
        <v>0</v>
      </c>
      <c r="AK121" s="314"/>
      <c r="AL121" s="315"/>
      <c r="AM121" s="295">
        <f>AM122</f>
        <v>0</v>
      </c>
      <c r="AN121" s="295">
        <f>AN122</f>
        <v>0</v>
      </c>
      <c r="AO121" s="296">
        <f>AO122</f>
        <v>0</v>
      </c>
      <c r="AP121" s="316"/>
      <c r="AQ121" s="317"/>
      <c r="AR121" s="296">
        <f>AR122</f>
        <v>0</v>
      </c>
      <c r="AS121" s="296">
        <f>AS122</f>
        <v>0</v>
      </c>
      <c r="AT121" s="295">
        <f>AT122</f>
        <v>0</v>
      </c>
      <c r="AU121" s="318"/>
      <c r="AV121" s="319"/>
      <c r="AW121" s="295">
        <f>AW122</f>
        <v>0</v>
      </c>
      <c r="AX121" s="295">
        <f>AX122</f>
        <v>0</v>
      </c>
      <c r="AY121" s="296">
        <f>AY122</f>
        <v>310.5</v>
      </c>
      <c r="AZ121" s="296">
        <f>AZ122</f>
        <v>0</v>
      </c>
      <c r="BA121" s="296">
        <f>BA122</f>
        <v>0</v>
      </c>
      <c r="BB121" s="487"/>
      <c r="BC121" s="361"/>
    </row>
    <row r="122" spans="1:55" ht="41.25" customHeight="1" x14ac:dyDescent="0.25">
      <c r="A122" s="480"/>
      <c r="B122" s="478"/>
      <c r="C122" s="478"/>
      <c r="D122" s="268" t="s">
        <v>2</v>
      </c>
      <c r="E122" s="308">
        <f>H122+K122+N122+Q122+T122+W122+Z122+AE122+AJ122+AO122+AT122+AY122</f>
        <v>310.5</v>
      </c>
      <c r="F122" s="308">
        <f>I122+L122+O122+R122+U122+X122+AC122+AH122+AM122+AR122+AW122+AZ122</f>
        <v>0</v>
      </c>
      <c r="G122" s="183">
        <f t="shared" si="552"/>
        <v>0</v>
      </c>
      <c r="H122" s="301"/>
      <c r="I122" s="301"/>
      <c r="J122" s="301"/>
      <c r="K122" s="300"/>
      <c r="L122" s="300"/>
      <c r="M122" s="300"/>
      <c r="N122" s="301"/>
      <c r="O122" s="301"/>
      <c r="P122" s="301"/>
      <c r="Q122" s="300"/>
      <c r="R122" s="300"/>
      <c r="S122" s="300"/>
      <c r="T122" s="301"/>
      <c r="U122" s="301"/>
      <c r="V122" s="301"/>
      <c r="W122" s="300"/>
      <c r="X122" s="300"/>
      <c r="Y122" s="300"/>
      <c r="Z122" s="301"/>
      <c r="AA122" s="320"/>
      <c r="AB122" s="321"/>
      <c r="AC122" s="301"/>
      <c r="AD122" s="301"/>
      <c r="AE122" s="300"/>
      <c r="AF122" s="322"/>
      <c r="AG122" s="323"/>
      <c r="AH122" s="300"/>
      <c r="AI122" s="300"/>
      <c r="AJ122" s="301"/>
      <c r="AK122" s="320"/>
      <c r="AL122" s="321"/>
      <c r="AM122" s="301"/>
      <c r="AN122" s="301"/>
      <c r="AO122" s="300"/>
      <c r="AP122" s="322"/>
      <c r="AQ122" s="323"/>
      <c r="AR122" s="300"/>
      <c r="AS122" s="300"/>
      <c r="AT122" s="301"/>
      <c r="AU122" s="320"/>
      <c r="AV122" s="321"/>
      <c r="AW122" s="301"/>
      <c r="AX122" s="301"/>
      <c r="AY122" s="300">
        <v>310.5</v>
      </c>
      <c r="AZ122" s="300"/>
      <c r="BA122" s="300"/>
      <c r="BB122" s="488"/>
      <c r="BC122" s="361"/>
    </row>
    <row r="123" spans="1:55" ht="21.75" customHeight="1" x14ac:dyDescent="0.25">
      <c r="A123" s="485" t="s">
        <v>15</v>
      </c>
      <c r="B123" s="481" t="s">
        <v>330</v>
      </c>
      <c r="C123" s="481" t="s">
        <v>339</v>
      </c>
      <c r="D123" s="138" t="s">
        <v>41</v>
      </c>
      <c r="E123" s="287">
        <f>E124+E125</f>
        <v>14491</v>
      </c>
      <c r="F123" s="287">
        <f>F124+F125</f>
        <v>7000</v>
      </c>
      <c r="G123" s="353">
        <f t="shared" si="552"/>
        <v>48.305845007245878</v>
      </c>
      <c r="H123" s="287">
        <f>H124+H125</f>
        <v>0</v>
      </c>
      <c r="I123" s="287">
        <f>I124+I125</f>
        <v>0</v>
      </c>
      <c r="J123" s="329"/>
      <c r="K123" s="287">
        <f>K124+K125</f>
        <v>3000</v>
      </c>
      <c r="L123" s="287">
        <f>L124+L125</f>
        <v>3000</v>
      </c>
      <c r="M123" s="287"/>
      <c r="N123" s="287">
        <f>N124+N125</f>
        <v>0</v>
      </c>
      <c r="O123" s="287">
        <f>O124+O125</f>
        <v>0</v>
      </c>
      <c r="P123" s="287"/>
      <c r="Q123" s="287">
        <f>Q124+Q125</f>
        <v>4000</v>
      </c>
      <c r="R123" s="287">
        <f>R124+R125</f>
        <v>4000</v>
      </c>
      <c r="S123" s="287"/>
      <c r="T123" s="287">
        <f>T124+T125</f>
        <v>0</v>
      </c>
      <c r="U123" s="287">
        <f>U124+U125</f>
        <v>0</v>
      </c>
      <c r="V123" s="287"/>
      <c r="W123" s="287">
        <f>W124+W125</f>
        <v>0</v>
      </c>
      <c r="X123" s="287">
        <f>X124+X125</f>
        <v>0</v>
      </c>
      <c r="Y123" s="287"/>
      <c r="Z123" s="287">
        <f>Z124+Z125</f>
        <v>4000</v>
      </c>
      <c r="AA123" s="288"/>
      <c r="AB123" s="289"/>
      <c r="AC123" s="287">
        <f>AC124+AC125</f>
        <v>0</v>
      </c>
      <c r="AD123" s="290"/>
      <c r="AE123" s="287">
        <f>AE124+AE125</f>
        <v>0</v>
      </c>
      <c r="AF123" s="288"/>
      <c r="AG123" s="289"/>
      <c r="AH123" s="287">
        <f>AH124+AH125</f>
        <v>0</v>
      </c>
      <c r="AI123" s="287"/>
      <c r="AJ123" s="287">
        <f>AJ124+AJ125</f>
        <v>0</v>
      </c>
      <c r="AK123" s="288"/>
      <c r="AL123" s="289"/>
      <c r="AM123" s="287">
        <f>AM124+AM125</f>
        <v>0</v>
      </c>
      <c r="AN123" s="287"/>
      <c r="AO123" s="287">
        <f>AO124+AO125</f>
        <v>3491</v>
      </c>
      <c r="AP123" s="288"/>
      <c r="AQ123" s="289"/>
      <c r="AR123" s="287">
        <f>AR124+AR125</f>
        <v>0</v>
      </c>
      <c r="AS123" s="287"/>
      <c r="AT123" s="287">
        <f>AT124+AT125</f>
        <v>0</v>
      </c>
      <c r="AU123" s="327"/>
      <c r="AV123" s="328"/>
      <c r="AW123" s="287">
        <f>AW124+AW125</f>
        <v>0</v>
      </c>
      <c r="AX123" s="287"/>
      <c r="AY123" s="287">
        <f>AY124+AY125</f>
        <v>0</v>
      </c>
      <c r="AZ123" s="287">
        <f>AZ124+AZ125</f>
        <v>0</v>
      </c>
      <c r="BA123" s="287"/>
      <c r="BB123" s="487"/>
      <c r="BC123" s="361"/>
    </row>
    <row r="124" spans="1:55" ht="28.5" customHeight="1" x14ac:dyDescent="0.25">
      <c r="A124" s="486"/>
      <c r="B124" s="482"/>
      <c r="C124" s="482"/>
      <c r="D124" s="267" t="s">
        <v>2</v>
      </c>
      <c r="E124" s="291">
        <f>E127+E130+E133</f>
        <v>0</v>
      </c>
      <c r="F124" s="291">
        <f>F127+F130+F133</f>
        <v>0</v>
      </c>
      <c r="G124" s="354"/>
      <c r="H124" s="291">
        <f>H127+H130+H133</f>
        <v>0</v>
      </c>
      <c r="I124" s="291">
        <f>I127+I130+I133</f>
        <v>0</v>
      </c>
      <c r="J124" s="330"/>
      <c r="K124" s="291">
        <f>K127+K130+K133</f>
        <v>0</v>
      </c>
      <c r="L124" s="291">
        <f>L127+L130+L133</f>
        <v>0</v>
      </c>
      <c r="M124" s="291"/>
      <c r="N124" s="291">
        <f>N127+N130+N133</f>
        <v>0</v>
      </c>
      <c r="O124" s="291">
        <f>O127+O130+O133</f>
        <v>0</v>
      </c>
      <c r="P124" s="291"/>
      <c r="Q124" s="291">
        <f>Q127+Q130+Q133</f>
        <v>0</v>
      </c>
      <c r="R124" s="291">
        <f>R127+R130+R133</f>
        <v>0</v>
      </c>
      <c r="S124" s="291"/>
      <c r="T124" s="291">
        <f>T127+T130+T133</f>
        <v>0</v>
      </c>
      <c r="U124" s="291">
        <f>U127+U130+U133</f>
        <v>0</v>
      </c>
      <c r="V124" s="291"/>
      <c r="W124" s="291">
        <f>W127+W130+W133</f>
        <v>0</v>
      </c>
      <c r="X124" s="291">
        <f>X127+X130+X133</f>
        <v>0</v>
      </c>
      <c r="Y124" s="291"/>
      <c r="Z124" s="291">
        <f>Z127+Z130+Z133</f>
        <v>0</v>
      </c>
      <c r="AA124" s="292"/>
      <c r="AB124" s="293"/>
      <c r="AC124" s="291">
        <f>AC127+AC130+AC133</f>
        <v>0</v>
      </c>
      <c r="AD124" s="294"/>
      <c r="AE124" s="291">
        <f>AE127+AE130+AE133</f>
        <v>0</v>
      </c>
      <c r="AF124" s="292"/>
      <c r="AG124" s="293"/>
      <c r="AH124" s="291">
        <f>AH127+AH130+AH133</f>
        <v>0</v>
      </c>
      <c r="AI124" s="291"/>
      <c r="AJ124" s="291">
        <f>AJ127+AJ130+AJ133</f>
        <v>0</v>
      </c>
      <c r="AK124" s="292"/>
      <c r="AL124" s="293"/>
      <c r="AM124" s="291">
        <f>AM127+AM130+AM133</f>
        <v>0</v>
      </c>
      <c r="AN124" s="291"/>
      <c r="AO124" s="291">
        <f>AO127+AO130+AO133</f>
        <v>0</v>
      </c>
      <c r="AP124" s="292"/>
      <c r="AQ124" s="293"/>
      <c r="AR124" s="291">
        <f>AR127+AR130+AR133</f>
        <v>0</v>
      </c>
      <c r="AS124" s="291"/>
      <c r="AT124" s="291">
        <f>AT127+AT130+AT133</f>
        <v>0</v>
      </c>
      <c r="AU124" s="292"/>
      <c r="AV124" s="293"/>
      <c r="AW124" s="291">
        <f>AW127+AW130+AW133</f>
        <v>0</v>
      </c>
      <c r="AX124" s="291"/>
      <c r="AY124" s="291">
        <f>AY127+AY130+AY133</f>
        <v>0</v>
      </c>
      <c r="AZ124" s="291">
        <f>AZ127+AZ130+AZ133</f>
        <v>0</v>
      </c>
      <c r="BA124" s="291"/>
      <c r="BB124" s="488"/>
      <c r="BC124" s="361"/>
    </row>
    <row r="125" spans="1:55" ht="56.25" customHeight="1" x14ac:dyDescent="0.25">
      <c r="A125" s="486"/>
      <c r="B125" s="482"/>
      <c r="C125" s="482"/>
      <c r="D125" s="278" t="s">
        <v>43</v>
      </c>
      <c r="E125" s="291">
        <f>E128+E131+E134</f>
        <v>14491</v>
      </c>
      <c r="F125" s="291">
        <f>F128+F131+F134</f>
        <v>7000</v>
      </c>
      <c r="G125" s="354"/>
      <c r="H125" s="291">
        <f>H128+H131+H134</f>
        <v>0</v>
      </c>
      <c r="I125" s="291">
        <f>I128+I131+I134</f>
        <v>0</v>
      </c>
      <c r="J125" s="330"/>
      <c r="K125" s="291">
        <f>K128+K131+K134</f>
        <v>3000</v>
      </c>
      <c r="L125" s="291">
        <f>L128+L131+L134</f>
        <v>3000</v>
      </c>
      <c r="M125" s="291"/>
      <c r="N125" s="291">
        <f>N128+N131+N134</f>
        <v>0</v>
      </c>
      <c r="O125" s="291">
        <f>O128+O131+O134</f>
        <v>0</v>
      </c>
      <c r="P125" s="291"/>
      <c r="Q125" s="291">
        <f>Q128+Q131+Q134</f>
        <v>4000</v>
      </c>
      <c r="R125" s="291">
        <f>R128+R131+R134</f>
        <v>4000</v>
      </c>
      <c r="S125" s="291"/>
      <c r="T125" s="291">
        <f>T128+T131+T134</f>
        <v>0</v>
      </c>
      <c r="U125" s="291">
        <f>U128+U131+U134</f>
        <v>0</v>
      </c>
      <c r="V125" s="291"/>
      <c r="W125" s="291">
        <f>W128+W131+W134</f>
        <v>0</v>
      </c>
      <c r="X125" s="291">
        <f>X128+X131+X134</f>
        <v>0</v>
      </c>
      <c r="Y125" s="291"/>
      <c r="Z125" s="291">
        <f>Z128+Z131+Z134</f>
        <v>4000</v>
      </c>
      <c r="AA125" s="292"/>
      <c r="AB125" s="293"/>
      <c r="AC125" s="291">
        <f>AC128+AC131+AC134</f>
        <v>0</v>
      </c>
      <c r="AD125" s="294"/>
      <c r="AE125" s="291">
        <f>AE128+AE131+AE134</f>
        <v>0</v>
      </c>
      <c r="AF125" s="292"/>
      <c r="AG125" s="293"/>
      <c r="AH125" s="291">
        <f>AH128+AH131+AH134</f>
        <v>0</v>
      </c>
      <c r="AI125" s="291"/>
      <c r="AJ125" s="291">
        <f>AJ128+AJ131+AJ134</f>
        <v>0</v>
      </c>
      <c r="AK125" s="292"/>
      <c r="AL125" s="293"/>
      <c r="AM125" s="291">
        <f>AM128+AM131+AM134</f>
        <v>0</v>
      </c>
      <c r="AN125" s="291"/>
      <c r="AO125" s="291">
        <f>AO128+AO131+AO134</f>
        <v>3491</v>
      </c>
      <c r="AP125" s="292"/>
      <c r="AQ125" s="293"/>
      <c r="AR125" s="291">
        <f>AR128+AR131+AR134</f>
        <v>0</v>
      </c>
      <c r="AS125" s="291"/>
      <c r="AT125" s="291">
        <f>AT128+AT131+AT134</f>
        <v>0</v>
      </c>
      <c r="AU125" s="331"/>
      <c r="AV125" s="332"/>
      <c r="AW125" s="291">
        <f>AW128+AW131+AW134</f>
        <v>0</v>
      </c>
      <c r="AX125" s="291"/>
      <c r="AY125" s="291">
        <f>AY128+AY131+AY134</f>
        <v>0</v>
      </c>
      <c r="AZ125" s="291">
        <f>AZ128+AZ131+AZ134</f>
        <v>0</v>
      </c>
      <c r="BA125" s="291"/>
      <c r="BB125" s="488"/>
      <c r="BC125" s="361"/>
    </row>
    <row r="126" spans="1:55" ht="22.5" customHeight="1" x14ac:dyDescent="0.25">
      <c r="A126" s="479" t="s">
        <v>332</v>
      </c>
      <c r="B126" s="477" t="s">
        <v>331</v>
      </c>
      <c r="C126" s="477"/>
      <c r="D126" s="139" t="s">
        <v>41</v>
      </c>
      <c r="E126" s="307">
        <f t="shared" ref="E126:E131" si="585">H126+K126+N126+Q126+T126+W126+Z126+AE126+AJ126+AO126+AT126+AY126</f>
        <v>14491</v>
      </c>
      <c r="F126" s="307">
        <f t="shared" ref="F126:F131" si="586">I126+L126+O126+R126+U126+X126+AC126+AH126+AM126+AR126+AW126+AZ126</f>
        <v>7000</v>
      </c>
      <c r="G126" s="183">
        <f>F126/E126*100</f>
        <v>48.305845007245878</v>
      </c>
      <c r="H126" s="295">
        <f t="shared" ref="H126:AN126" si="587">H127+H128</f>
        <v>0</v>
      </c>
      <c r="I126" s="295">
        <f t="shared" si="587"/>
        <v>0</v>
      </c>
      <c r="J126" s="295">
        <f t="shared" si="587"/>
        <v>0</v>
      </c>
      <c r="K126" s="296">
        <f t="shared" si="587"/>
        <v>3000</v>
      </c>
      <c r="L126" s="296">
        <f t="shared" si="587"/>
        <v>3000</v>
      </c>
      <c r="M126" s="296">
        <f t="shared" si="587"/>
        <v>0</v>
      </c>
      <c r="N126" s="295">
        <f t="shared" si="587"/>
        <v>0</v>
      </c>
      <c r="O126" s="295">
        <f t="shared" si="587"/>
        <v>0</v>
      </c>
      <c r="P126" s="295">
        <f t="shared" si="587"/>
        <v>0</v>
      </c>
      <c r="Q126" s="296">
        <f t="shared" si="587"/>
        <v>4000</v>
      </c>
      <c r="R126" s="296">
        <f t="shared" si="587"/>
        <v>4000</v>
      </c>
      <c r="S126" s="296">
        <f t="shared" si="587"/>
        <v>0</v>
      </c>
      <c r="T126" s="295">
        <f t="shared" si="587"/>
        <v>0</v>
      </c>
      <c r="U126" s="295">
        <f t="shared" si="587"/>
        <v>0</v>
      </c>
      <c r="V126" s="295">
        <f t="shared" si="587"/>
        <v>0</v>
      </c>
      <c r="W126" s="296">
        <f t="shared" si="587"/>
        <v>0</v>
      </c>
      <c r="X126" s="296">
        <f t="shared" si="587"/>
        <v>0</v>
      </c>
      <c r="Y126" s="296">
        <f t="shared" si="587"/>
        <v>0</v>
      </c>
      <c r="Z126" s="295">
        <f t="shared" si="587"/>
        <v>4000</v>
      </c>
      <c r="AA126" s="295">
        <f t="shared" si="587"/>
        <v>0</v>
      </c>
      <c r="AB126" s="295">
        <f t="shared" si="587"/>
        <v>0</v>
      </c>
      <c r="AC126" s="295">
        <f t="shared" si="587"/>
        <v>0</v>
      </c>
      <c r="AD126" s="295">
        <f t="shared" si="587"/>
        <v>0</v>
      </c>
      <c r="AE126" s="296">
        <f t="shared" si="587"/>
        <v>0</v>
      </c>
      <c r="AF126" s="296">
        <f t="shared" si="587"/>
        <v>0</v>
      </c>
      <c r="AG126" s="296">
        <f t="shared" si="587"/>
        <v>0</v>
      </c>
      <c r="AH126" s="296">
        <f t="shared" si="587"/>
        <v>0</v>
      </c>
      <c r="AI126" s="296">
        <f t="shared" si="587"/>
        <v>0</v>
      </c>
      <c r="AJ126" s="295">
        <f t="shared" si="587"/>
        <v>0</v>
      </c>
      <c r="AK126" s="295">
        <f t="shared" si="587"/>
        <v>0</v>
      </c>
      <c r="AL126" s="295">
        <f t="shared" si="587"/>
        <v>0</v>
      </c>
      <c r="AM126" s="295">
        <f t="shared" si="587"/>
        <v>0</v>
      </c>
      <c r="AN126" s="295">
        <f t="shared" si="587"/>
        <v>0</v>
      </c>
      <c r="AO126" s="296">
        <f>AO127+AO128</f>
        <v>3491</v>
      </c>
      <c r="AP126" s="296"/>
      <c r="AQ126" s="296"/>
      <c r="AR126" s="296">
        <f t="shared" ref="AR126:BA126" si="588">AR127+AR128</f>
        <v>0</v>
      </c>
      <c r="AS126" s="296">
        <f t="shared" si="588"/>
        <v>0</v>
      </c>
      <c r="AT126" s="295">
        <f t="shared" si="588"/>
        <v>0</v>
      </c>
      <c r="AU126" s="295">
        <f t="shared" si="588"/>
        <v>0</v>
      </c>
      <c r="AV126" s="295">
        <f t="shared" si="588"/>
        <v>0</v>
      </c>
      <c r="AW126" s="295">
        <f t="shared" si="588"/>
        <v>0</v>
      </c>
      <c r="AX126" s="295">
        <f t="shared" si="588"/>
        <v>0</v>
      </c>
      <c r="AY126" s="296">
        <f t="shared" si="588"/>
        <v>0</v>
      </c>
      <c r="AZ126" s="296">
        <f t="shared" si="588"/>
        <v>0</v>
      </c>
      <c r="BA126" s="296">
        <f t="shared" si="588"/>
        <v>0</v>
      </c>
      <c r="BB126" s="487"/>
      <c r="BC126" s="361"/>
    </row>
    <row r="127" spans="1:55" ht="32.450000000000003" customHeight="1" x14ac:dyDescent="0.25">
      <c r="A127" s="480"/>
      <c r="B127" s="478"/>
      <c r="C127" s="478"/>
      <c r="D127" s="268" t="s">
        <v>2</v>
      </c>
      <c r="E127" s="307">
        <f t="shared" si="585"/>
        <v>0</v>
      </c>
      <c r="F127" s="307">
        <f t="shared" si="586"/>
        <v>0</v>
      </c>
      <c r="G127" s="183"/>
      <c r="H127" s="295"/>
      <c r="I127" s="295"/>
      <c r="J127" s="295"/>
      <c r="K127" s="296"/>
      <c r="L127" s="296"/>
      <c r="M127" s="296"/>
      <c r="N127" s="295"/>
      <c r="O127" s="295"/>
      <c r="P127" s="295"/>
      <c r="Q127" s="296"/>
      <c r="R127" s="296"/>
      <c r="S127" s="296"/>
      <c r="T127" s="295"/>
      <c r="U127" s="295"/>
      <c r="V127" s="295"/>
      <c r="W127" s="296"/>
      <c r="X127" s="296"/>
      <c r="Y127" s="296"/>
      <c r="Z127" s="295"/>
      <c r="AA127" s="295"/>
      <c r="AB127" s="295"/>
      <c r="AC127" s="295"/>
      <c r="AD127" s="295"/>
      <c r="AE127" s="296"/>
      <c r="AF127" s="296"/>
      <c r="AG127" s="296"/>
      <c r="AH127" s="296"/>
      <c r="AI127" s="296"/>
      <c r="AJ127" s="295"/>
      <c r="AK127" s="295"/>
      <c r="AL127" s="295"/>
      <c r="AM127" s="295"/>
      <c r="AN127" s="295"/>
      <c r="AO127" s="296"/>
      <c r="AP127" s="296"/>
      <c r="AQ127" s="296"/>
      <c r="AR127" s="296"/>
      <c r="AS127" s="296"/>
      <c r="AT127" s="295"/>
      <c r="AU127" s="295"/>
      <c r="AV127" s="295"/>
      <c r="AW127" s="295"/>
      <c r="AX127" s="295"/>
      <c r="AY127" s="296"/>
      <c r="AZ127" s="296"/>
      <c r="BA127" s="296"/>
      <c r="BB127" s="488"/>
      <c r="BC127" s="361"/>
    </row>
    <row r="128" spans="1:55" ht="30" customHeight="1" x14ac:dyDescent="0.25">
      <c r="A128" s="480"/>
      <c r="B128" s="478"/>
      <c r="C128" s="478"/>
      <c r="D128" s="269" t="s">
        <v>43</v>
      </c>
      <c r="E128" s="307">
        <f t="shared" si="585"/>
        <v>14491</v>
      </c>
      <c r="F128" s="307">
        <f t="shared" si="586"/>
        <v>7000</v>
      </c>
      <c r="G128" s="183">
        <f>F128/E128*100</f>
        <v>48.305845007245878</v>
      </c>
      <c r="H128" s="295"/>
      <c r="I128" s="295"/>
      <c r="J128" s="295"/>
      <c r="K128" s="296">
        <v>3000</v>
      </c>
      <c r="L128" s="296">
        <v>3000</v>
      </c>
      <c r="M128" s="296"/>
      <c r="N128" s="295"/>
      <c r="O128" s="295"/>
      <c r="P128" s="295"/>
      <c r="Q128" s="296">
        <v>4000</v>
      </c>
      <c r="R128" s="296">
        <v>4000</v>
      </c>
      <c r="S128" s="296"/>
      <c r="T128" s="295"/>
      <c r="U128" s="295"/>
      <c r="V128" s="295"/>
      <c r="W128" s="296"/>
      <c r="X128" s="296"/>
      <c r="Y128" s="296"/>
      <c r="Z128" s="295">
        <v>4000</v>
      </c>
      <c r="AA128" s="295"/>
      <c r="AB128" s="295"/>
      <c r="AC128" s="295"/>
      <c r="AD128" s="295"/>
      <c r="AE128" s="296"/>
      <c r="AF128" s="296"/>
      <c r="AG128" s="296"/>
      <c r="AH128" s="296"/>
      <c r="AI128" s="296"/>
      <c r="AJ128" s="295"/>
      <c r="AK128" s="295"/>
      <c r="AL128" s="295"/>
      <c r="AM128" s="295"/>
      <c r="AN128" s="295"/>
      <c r="AO128" s="296">
        <v>3491</v>
      </c>
      <c r="AP128" s="296"/>
      <c r="AQ128" s="296"/>
      <c r="AR128" s="296"/>
      <c r="AS128" s="296"/>
      <c r="AT128" s="295"/>
      <c r="AU128" s="295"/>
      <c r="AV128" s="295"/>
      <c r="AW128" s="295"/>
      <c r="AX128" s="295"/>
      <c r="AY128" s="296"/>
      <c r="AZ128" s="296"/>
      <c r="BA128" s="296"/>
      <c r="BB128" s="488"/>
      <c r="BC128" s="361"/>
    </row>
    <row r="129" spans="1:55" ht="21" hidden="1" customHeight="1" x14ac:dyDescent="0.25">
      <c r="A129" s="479" t="s">
        <v>333</v>
      </c>
      <c r="B129" s="477" t="s">
        <v>334</v>
      </c>
      <c r="C129" s="477"/>
      <c r="D129" s="139" t="s">
        <v>41</v>
      </c>
      <c r="E129" s="307">
        <f t="shared" si="585"/>
        <v>0</v>
      </c>
      <c r="F129" s="307">
        <f t="shared" si="586"/>
        <v>0</v>
      </c>
      <c r="G129" s="307">
        <f t="shared" ref="G129:G131" si="589">J129+M129+P129+S129+V129+Y129+AD129+AI129+AN129+AS129+AX129+BA129</f>
        <v>0</v>
      </c>
      <c r="H129" s="295">
        <f t="shared" ref="H129:AN129" si="590">H130+H131</f>
        <v>0</v>
      </c>
      <c r="I129" s="295">
        <f t="shared" si="590"/>
        <v>0</v>
      </c>
      <c r="J129" s="295">
        <f t="shared" si="590"/>
        <v>0</v>
      </c>
      <c r="K129" s="296">
        <f t="shared" si="590"/>
        <v>0</v>
      </c>
      <c r="L129" s="296">
        <f t="shared" si="590"/>
        <v>0</v>
      </c>
      <c r="M129" s="296">
        <f t="shared" si="590"/>
        <v>0</v>
      </c>
      <c r="N129" s="295">
        <f t="shared" si="590"/>
        <v>0</v>
      </c>
      <c r="O129" s="295">
        <f t="shared" si="590"/>
        <v>0</v>
      </c>
      <c r="P129" s="295">
        <f t="shared" si="590"/>
        <v>0</v>
      </c>
      <c r="Q129" s="296">
        <f t="shared" si="590"/>
        <v>0</v>
      </c>
      <c r="R129" s="296">
        <f t="shared" si="590"/>
        <v>0</v>
      </c>
      <c r="S129" s="296">
        <f t="shared" si="590"/>
        <v>0</v>
      </c>
      <c r="T129" s="295">
        <f t="shared" si="590"/>
        <v>0</v>
      </c>
      <c r="U129" s="295">
        <f t="shared" si="590"/>
        <v>0</v>
      </c>
      <c r="V129" s="295">
        <f t="shared" si="590"/>
        <v>0</v>
      </c>
      <c r="W129" s="296">
        <f t="shared" si="590"/>
        <v>0</v>
      </c>
      <c r="X129" s="296">
        <f t="shared" si="590"/>
        <v>0</v>
      </c>
      <c r="Y129" s="296">
        <f t="shared" si="590"/>
        <v>0</v>
      </c>
      <c r="Z129" s="295">
        <f t="shared" si="590"/>
        <v>0</v>
      </c>
      <c r="AA129" s="295">
        <f t="shared" si="590"/>
        <v>0</v>
      </c>
      <c r="AB129" s="295">
        <f t="shared" si="590"/>
        <v>0</v>
      </c>
      <c r="AC129" s="295">
        <f t="shared" si="590"/>
        <v>0</v>
      </c>
      <c r="AD129" s="295">
        <f t="shared" si="590"/>
        <v>0</v>
      </c>
      <c r="AE129" s="296">
        <f t="shared" si="590"/>
        <v>0</v>
      </c>
      <c r="AF129" s="296">
        <f t="shared" si="590"/>
        <v>0</v>
      </c>
      <c r="AG129" s="296">
        <f t="shared" si="590"/>
        <v>0</v>
      </c>
      <c r="AH129" s="296">
        <f t="shared" si="590"/>
        <v>0</v>
      </c>
      <c r="AI129" s="296">
        <f t="shared" si="590"/>
        <v>0</v>
      </c>
      <c r="AJ129" s="295">
        <f t="shared" si="590"/>
        <v>0</v>
      </c>
      <c r="AK129" s="295">
        <f t="shared" si="590"/>
        <v>0</v>
      </c>
      <c r="AL129" s="295">
        <f t="shared" si="590"/>
        <v>0</v>
      </c>
      <c r="AM129" s="295">
        <f t="shared" si="590"/>
        <v>0</v>
      </c>
      <c r="AN129" s="295">
        <f t="shared" si="590"/>
        <v>0</v>
      </c>
      <c r="AO129" s="296">
        <f>AO130+AO131</f>
        <v>0</v>
      </c>
      <c r="AP129" s="296"/>
      <c r="AQ129" s="296"/>
      <c r="AR129" s="296">
        <f t="shared" ref="AR129:BA129" si="591">AR130+AR131</f>
        <v>0</v>
      </c>
      <c r="AS129" s="296">
        <f t="shared" si="591"/>
        <v>0</v>
      </c>
      <c r="AT129" s="295">
        <f t="shared" si="591"/>
        <v>0</v>
      </c>
      <c r="AU129" s="295">
        <f t="shared" si="591"/>
        <v>0</v>
      </c>
      <c r="AV129" s="295">
        <f t="shared" si="591"/>
        <v>0</v>
      </c>
      <c r="AW129" s="295">
        <f t="shared" si="591"/>
        <v>0</v>
      </c>
      <c r="AX129" s="295">
        <f t="shared" si="591"/>
        <v>0</v>
      </c>
      <c r="AY129" s="296">
        <f t="shared" si="591"/>
        <v>0</v>
      </c>
      <c r="AZ129" s="296">
        <f t="shared" si="591"/>
        <v>0</v>
      </c>
      <c r="BA129" s="296">
        <f t="shared" si="591"/>
        <v>0</v>
      </c>
      <c r="BB129" s="487"/>
      <c r="BC129" s="361"/>
    </row>
    <row r="130" spans="1:55" ht="42.75" hidden="1" customHeight="1" x14ac:dyDescent="0.25">
      <c r="A130" s="480"/>
      <c r="B130" s="478"/>
      <c r="C130" s="478"/>
      <c r="D130" s="268" t="s">
        <v>2</v>
      </c>
      <c r="E130" s="307">
        <f t="shared" si="585"/>
        <v>0</v>
      </c>
      <c r="F130" s="307">
        <f t="shared" si="586"/>
        <v>0</v>
      </c>
      <c r="G130" s="307">
        <f t="shared" si="589"/>
        <v>0</v>
      </c>
      <c r="H130" s="295"/>
      <c r="I130" s="295"/>
      <c r="J130" s="295"/>
      <c r="K130" s="296"/>
      <c r="L130" s="296"/>
      <c r="M130" s="296"/>
      <c r="N130" s="295"/>
      <c r="O130" s="295"/>
      <c r="P130" s="295"/>
      <c r="Q130" s="296"/>
      <c r="R130" s="296"/>
      <c r="S130" s="296"/>
      <c r="T130" s="295"/>
      <c r="U130" s="295"/>
      <c r="V130" s="295"/>
      <c r="W130" s="296"/>
      <c r="X130" s="296"/>
      <c r="Y130" s="296"/>
      <c r="Z130" s="295"/>
      <c r="AA130" s="295"/>
      <c r="AB130" s="295"/>
      <c r="AC130" s="295"/>
      <c r="AD130" s="295"/>
      <c r="AE130" s="296"/>
      <c r="AF130" s="296"/>
      <c r="AG130" s="296"/>
      <c r="AH130" s="296"/>
      <c r="AI130" s="296"/>
      <c r="AJ130" s="295"/>
      <c r="AK130" s="295"/>
      <c r="AL130" s="295"/>
      <c r="AM130" s="295"/>
      <c r="AN130" s="295"/>
      <c r="AO130" s="296"/>
      <c r="AP130" s="296"/>
      <c r="AQ130" s="296"/>
      <c r="AR130" s="296"/>
      <c r="AS130" s="296"/>
      <c r="AT130" s="295"/>
      <c r="AU130" s="295"/>
      <c r="AV130" s="295"/>
      <c r="AW130" s="295"/>
      <c r="AX130" s="295"/>
      <c r="AY130" s="296"/>
      <c r="AZ130" s="296"/>
      <c r="BA130" s="296"/>
      <c r="BB130" s="488"/>
      <c r="BC130" s="361"/>
    </row>
    <row r="131" spans="1:55" ht="20.25" hidden="1" customHeight="1" x14ac:dyDescent="0.25">
      <c r="A131" s="480"/>
      <c r="B131" s="478"/>
      <c r="C131" s="478"/>
      <c r="D131" s="269" t="s">
        <v>43</v>
      </c>
      <c r="E131" s="307">
        <f t="shared" si="585"/>
        <v>0</v>
      </c>
      <c r="F131" s="307">
        <f t="shared" si="586"/>
        <v>0</v>
      </c>
      <c r="G131" s="307">
        <f t="shared" si="589"/>
        <v>0</v>
      </c>
      <c r="H131" s="295"/>
      <c r="I131" s="295"/>
      <c r="J131" s="295"/>
      <c r="K131" s="296"/>
      <c r="L131" s="296"/>
      <c r="M131" s="296"/>
      <c r="N131" s="295"/>
      <c r="O131" s="295"/>
      <c r="P131" s="295"/>
      <c r="Q131" s="296"/>
      <c r="R131" s="296"/>
      <c r="S131" s="296"/>
      <c r="T131" s="295"/>
      <c r="U131" s="295"/>
      <c r="V131" s="295"/>
      <c r="W131" s="296"/>
      <c r="X131" s="296"/>
      <c r="Y131" s="296"/>
      <c r="Z131" s="295"/>
      <c r="AA131" s="295"/>
      <c r="AB131" s="295"/>
      <c r="AC131" s="295"/>
      <c r="AD131" s="295"/>
      <c r="AE131" s="296"/>
      <c r="AF131" s="296"/>
      <c r="AG131" s="296"/>
      <c r="AH131" s="296"/>
      <c r="AI131" s="296"/>
      <c r="AJ131" s="295"/>
      <c r="AK131" s="295"/>
      <c r="AL131" s="295"/>
      <c r="AM131" s="295"/>
      <c r="AN131" s="295"/>
      <c r="AO131" s="296"/>
      <c r="AP131" s="296"/>
      <c r="AQ131" s="296"/>
      <c r="AR131" s="296"/>
      <c r="AS131" s="296"/>
      <c r="AT131" s="295"/>
      <c r="AU131" s="295"/>
      <c r="AV131" s="295"/>
      <c r="AW131" s="295"/>
      <c r="AX131" s="295"/>
      <c r="AY131" s="296"/>
      <c r="AZ131" s="296"/>
      <c r="BA131" s="296"/>
      <c r="BB131" s="488"/>
      <c r="BC131" s="361"/>
    </row>
    <row r="132" spans="1:55" ht="28.9" hidden="1" customHeight="1" x14ac:dyDescent="0.25">
      <c r="A132" s="479" t="s">
        <v>335</v>
      </c>
      <c r="B132" s="477" t="s">
        <v>336</v>
      </c>
      <c r="C132" s="477"/>
      <c r="D132" s="139" t="s">
        <v>41</v>
      </c>
      <c r="E132" s="307">
        <f t="shared" ref="E132:E134" si="592">H132+K132+N132+Q132+T132+W132+Z132+AE132+AJ132+AO132+AT132+AY132</f>
        <v>0</v>
      </c>
      <c r="F132" s="307">
        <f t="shared" ref="F132:F134" si="593">I132+L132+O132+R132+U132+X132+AC132+AH132+AM132+AR132+AW132+AZ132</f>
        <v>0</v>
      </c>
      <c r="G132" s="307">
        <f t="shared" ref="G132:G134" si="594">J132+M132+P132+S132+V132+Y132+AD132+AI132+AN132+AS132+AX132+BA132</f>
        <v>0</v>
      </c>
      <c r="H132" s="295">
        <f t="shared" ref="H132:AN132" si="595">H133+H134</f>
        <v>0</v>
      </c>
      <c r="I132" s="295">
        <f t="shared" si="595"/>
        <v>0</v>
      </c>
      <c r="J132" s="295">
        <f t="shared" si="595"/>
        <v>0</v>
      </c>
      <c r="K132" s="296">
        <f t="shared" si="595"/>
        <v>0</v>
      </c>
      <c r="L132" s="296">
        <f t="shared" si="595"/>
        <v>0</v>
      </c>
      <c r="M132" s="296">
        <f t="shared" si="595"/>
        <v>0</v>
      </c>
      <c r="N132" s="295">
        <f t="shared" si="595"/>
        <v>0</v>
      </c>
      <c r="O132" s="295">
        <f t="shared" si="595"/>
        <v>0</v>
      </c>
      <c r="P132" s="295">
        <f t="shared" si="595"/>
        <v>0</v>
      </c>
      <c r="Q132" s="296">
        <f t="shared" si="595"/>
        <v>0</v>
      </c>
      <c r="R132" s="296">
        <f t="shared" si="595"/>
        <v>0</v>
      </c>
      <c r="S132" s="296">
        <f t="shared" si="595"/>
        <v>0</v>
      </c>
      <c r="T132" s="295">
        <f t="shared" si="595"/>
        <v>0</v>
      </c>
      <c r="U132" s="295">
        <f t="shared" si="595"/>
        <v>0</v>
      </c>
      <c r="V132" s="295">
        <f t="shared" si="595"/>
        <v>0</v>
      </c>
      <c r="W132" s="296">
        <f t="shared" si="595"/>
        <v>0</v>
      </c>
      <c r="X132" s="296">
        <f t="shared" si="595"/>
        <v>0</v>
      </c>
      <c r="Y132" s="296">
        <f t="shared" si="595"/>
        <v>0</v>
      </c>
      <c r="Z132" s="295">
        <f t="shared" si="595"/>
        <v>0</v>
      </c>
      <c r="AA132" s="295">
        <f t="shared" si="595"/>
        <v>0</v>
      </c>
      <c r="AB132" s="295">
        <f t="shared" si="595"/>
        <v>0</v>
      </c>
      <c r="AC132" s="295">
        <f t="shared" si="595"/>
        <v>0</v>
      </c>
      <c r="AD132" s="295">
        <f t="shared" si="595"/>
        <v>0</v>
      </c>
      <c r="AE132" s="296">
        <f t="shared" si="595"/>
        <v>0</v>
      </c>
      <c r="AF132" s="296">
        <f t="shared" si="595"/>
        <v>0</v>
      </c>
      <c r="AG132" s="296">
        <f t="shared" si="595"/>
        <v>0</v>
      </c>
      <c r="AH132" s="296">
        <f t="shared" si="595"/>
        <v>0</v>
      </c>
      <c r="AI132" s="296">
        <f t="shared" si="595"/>
        <v>0</v>
      </c>
      <c r="AJ132" s="295">
        <f t="shared" si="595"/>
        <v>0</v>
      </c>
      <c r="AK132" s="295">
        <f t="shared" si="595"/>
        <v>0</v>
      </c>
      <c r="AL132" s="295">
        <f t="shared" si="595"/>
        <v>0</v>
      </c>
      <c r="AM132" s="295">
        <f t="shared" si="595"/>
        <v>0</v>
      </c>
      <c r="AN132" s="295">
        <f t="shared" si="595"/>
        <v>0</v>
      </c>
      <c r="AO132" s="296">
        <f>AO133+AO134</f>
        <v>0</v>
      </c>
      <c r="AP132" s="296"/>
      <c r="AQ132" s="296"/>
      <c r="AR132" s="296">
        <f t="shared" ref="AR132:BA132" si="596">AR133+AR134</f>
        <v>0</v>
      </c>
      <c r="AS132" s="296">
        <f t="shared" si="596"/>
        <v>0</v>
      </c>
      <c r="AT132" s="295">
        <f t="shared" si="596"/>
        <v>0</v>
      </c>
      <c r="AU132" s="295">
        <f t="shared" si="596"/>
        <v>0</v>
      </c>
      <c r="AV132" s="295">
        <f t="shared" si="596"/>
        <v>0</v>
      </c>
      <c r="AW132" s="295">
        <f t="shared" si="596"/>
        <v>0</v>
      </c>
      <c r="AX132" s="295">
        <f t="shared" si="596"/>
        <v>0</v>
      </c>
      <c r="AY132" s="296">
        <f t="shared" si="596"/>
        <v>0</v>
      </c>
      <c r="AZ132" s="296">
        <f t="shared" si="596"/>
        <v>0</v>
      </c>
      <c r="BA132" s="296">
        <f t="shared" si="596"/>
        <v>0</v>
      </c>
      <c r="BB132" s="498"/>
      <c r="BC132" s="393"/>
    </row>
    <row r="133" spans="1:55" ht="40.5" hidden="1" customHeight="1" x14ac:dyDescent="0.25">
      <c r="A133" s="480"/>
      <c r="B133" s="478"/>
      <c r="C133" s="478"/>
      <c r="D133" s="268" t="s">
        <v>2</v>
      </c>
      <c r="E133" s="307">
        <f t="shared" si="592"/>
        <v>0</v>
      </c>
      <c r="F133" s="307">
        <f t="shared" si="593"/>
        <v>0</v>
      </c>
      <c r="G133" s="307">
        <f t="shared" si="594"/>
        <v>0</v>
      </c>
      <c r="H133" s="295"/>
      <c r="I133" s="295"/>
      <c r="J133" s="295"/>
      <c r="K133" s="296"/>
      <c r="L133" s="296"/>
      <c r="M133" s="296"/>
      <c r="N133" s="295"/>
      <c r="O133" s="295"/>
      <c r="P133" s="295"/>
      <c r="Q133" s="296"/>
      <c r="R133" s="296"/>
      <c r="S133" s="296"/>
      <c r="T133" s="295"/>
      <c r="U133" s="295"/>
      <c r="V133" s="295"/>
      <c r="W133" s="296"/>
      <c r="X133" s="296"/>
      <c r="Y133" s="296"/>
      <c r="Z133" s="295"/>
      <c r="AA133" s="295"/>
      <c r="AB133" s="295"/>
      <c r="AC133" s="295"/>
      <c r="AD133" s="295"/>
      <c r="AE133" s="296"/>
      <c r="AF133" s="296"/>
      <c r="AG133" s="296"/>
      <c r="AH133" s="296"/>
      <c r="AI133" s="296"/>
      <c r="AJ133" s="295"/>
      <c r="AK133" s="295"/>
      <c r="AL133" s="295"/>
      <c r="AM133" s="295"/>
      <c r="AN133" s="295"/>
      <c r="AO133" s="296"/>
      <c r="AP133" s="296"/>
      <c r="AQ133" s="296"/>
      <c r="AR133" s="296"/>
      <c r="AS133" s="296"/>
      <c r="AT133" s="295"/>
      <c r="AU133" s="295"/>
      <c r="AV133" s="295"/>
      <c r="AW133" s="295"/>
      <c r="AX133" s="295"/>
      <c r="AY133" s="296"/>
      <c r="AZ133" s="296"/>
      <c r="BA133" s="296"/>
      <c r="BB133" s="499"/>
      <c r="BC133" s="393"/>
    </row>
    <row r="134" spans="1:55" ht="36" hidden="1" customHeight="1" x14ac:dyDescent="0.25">
      <c r="A134" s="480"/>
      <c r="B134" s="478"/>
      <c r="C134" s="478"/>
      <c r="D134" s="269" t="s">
        <v>43</v>
      </c>
      <c r="E134" s="307">
        <f t="shared" si="592"/>
        <v>0</v>
      </c>
      <c r="F134" s="307">
        <f t="shared" si="593"/>
        <v>0</v>
      </c>
      <c r="G134" s="307">
        <f t="shared" si="594"/>
        <v>0</v>
      </c>
      <c r="H134" s="295"/>
      <c r="I134" s="295"/>
      <c r="J134" s="295"/>
      <c r="K134" s="296"/>
      <c r="L134" s="296"/>
      <c r="M134" s="296"/>
      <c r="N134" s="295"/>
      <c r="O134" s="295"/>
      <c r="P134" s="295"/>
      <c r="Q134" s="296"/>
      <c r="R134" s="296"/>
      <c r="S134" s="296"/>
      <c r="T134" s="295"/>
      <c r="U134" s="295"/>
      <c r="V134" s="295"/>
      <c r="W134" s="296"/>
      <c r="X134" s="296"/>
      <c r="Y134" s="296"/>
      <c r="Z134" s="295"/>
      <c r="AA134" s="295"/>
      <c r="AB134" s="295"/>
      <c r="AC134" s="295"/>
      <c r="AD134" s="295"/>
      <c r="AE134" s="296"/>
      <c r="AF134" s="296"/>
      <c r="AG134" s="296"/>
      <c r="AH134" s="296"/>
      <c r="AI134" s="296"/>
      <c r="AJ134" s="295"/>
      <c r="AK134" s="295"/>
      <c r="AL134" s="295"/>
      <c r="AM134" s="295"/>
      <c r="AN134" s="295"/>
      <c r="AO134" s="296"/>
      <c r="AP134" s="296"/>
      <c r="AQ134" s="296"/>
      <c r="AR134" s="296"/>
      <c r="AS134" s="296"/>
      <c r="AT134" s="295"/>
      <c r="AU134" s="295"/>
      <c r="AV134" s="295"/>
      <c r="AW134" s="295"/>
      <c r="AX134" s="295"/>
      <c r="AY134" s="296"/>
      <c r="AZ134" s="296"/>
      <c r="BA134" s="296"/>
      <c r="BB134" s="499"/>
      <c r="BC134" s="393"/>
    </row>
    <row r="135" spans="1:55" ht="28.9" customHeight="1" x14ac:dyDescent="0.25">
      <c r="A135" s="484"/>
      <c r="B135" s="484" t="s">
        <v>269</v>
      </c>
      <c r="C135" s="484"/>
      <c r="D135" s="140" t="s">
        <v>41</v>
      </c>
      <c r="E135" s="271">
        <f>E136+E137</f>
        <v>69478.195999999996</v>
      </c>
      <c r="F135" s="271">
        <f>F136+F137</f>
        <v>22864.652999999998</v>
      </c>
      <c r="G135" s="356">
        <f>F135/E135*100</f>
        <v>32.909105757437921</v>
      </c>
      <c r="H135" s="271">
        <f t="shared" ref="H135:I135" si="597">H136+H137</f>
        <v>0</v>
      </c>
      <c r="I135" s="271">
        <f t="shared" si="597"/>
        <v>0</v>
      </c>
      <c r="J135" s="271"/>
      <c r="K135" s="271">
        <f t="shared" ref="K135:L135" si="598">K136+K137</f>
        <v>3000</v>
      </c>
      <c r="L135" s="271">
        <f t="shared" si="598"/>
        <v>3000</v>
      </c>
      <c r="M135" s="271"/>
      <c r="N135" s="271">
        <f t="shared" ref="N135:O135" si="599">N136+N137</f>
        <v>10139.175999999999</v>
      </c>
      <c r="O135" s="271">
        <f t="shared" si="599"/>
        <v>10139.175999999999</v>
      </c>
      <c r="P135" s="271"/>
      <c r="Q135" s="271">
        <f t="shared" ref="Q135:R135" si="600">Q136+Q137</f>
        <v>8389.07</v>
      </c>
      <c r="R135" s="271">
        <f t="shared" si="600"/>
        <v>9725.476999999999</v>
      </c>
      <c r="S135" s="271"/>
      <c r="T135" s="271">
        <f t="shared" ref="T135:U135" si="601">T136+T137</f>
        <v>4889.07</v>
      </c>
      <c r="U135" s="271">
        <f t="shared" si="601"/>
        <v>0</v>
      </c>
      <c r="V135" s="271"/>
      <c r="W135" s="271">
        <f t="shared" ref="W135:X135" si="602">W136+W137</f>
        <v>4389.07</v>
      </c>
      <c r="X135" s="271">
        <f t="shared" si="602"/>
        <v>0</v>
      </c>
      <c r="Y135" s="271"/>
      <c r="Z135" s="271">
        <f t="shared" ref="Z135:AC135" si="603">Z136+Z137</f>
        <v>9189.07</v>
      </c>
      <c r="AA135" s="271">
        <f t="shared" si="603"/>
        <v>0</v>
      </c>
      <c r="AB135" s="271">
        <f t="shared" si="603"/>
        <v>0</v>
      </c>
      <c r="AC135" s="271">
        <f t="shared" si="603"/>
        <v>0</v>
      </c>
      <c r="AD135" s="271"/>
      <c r="AE135" s="271">
        <f t="shared" ref="AE135:AH135" si="604">AE136+AE137</f>
        <v>4389.07</v>
      </c>
      <c r="AF135" s="271">
        <f t="shared" si="604"/>
        <v>0</v>
      </c>
      <c r="AG135" s="271">
        <f t="shared" si="604"/>
        <v>0</v>
      </c>
      <c r="AH135" s="271">
        <f t="shared" si="604"/>
        <v>0</v>
      </c>
      <c r="AI135" s="271"/>
      <c r="AJ135" s="271">
        <f t="shared" ref="AJ135:AM135" si="605">AJ136+AJ137</f>
        <v>4389.07</v>
      </c>
      <c r="AK135" s="271">
        <f t="shared" si="605"/>
        <v>0</v>
      </c>
      <c r="AL135" s="271">
        <f t="shared" si="605"/>
        <v>0</v>
      </c>
      <c r="AM135" s="271">
        <f t="shared" si="605"/>
        <v>0</v>
      </c>
      <c r="AN135" s="271"/>
      <c r="AO135" s="271">
        <f t="shared" ref="AO135:AR135" si="606">AO136+AO137</f>
        <v>8680.07</v>
      </c>
      <c r="AP135" s="271">
        <f t="shared" si="606"/>
        <v>0</v>
      </c>
      <c r="AQ135" s="271">
        <f t="shared" si="606"/>
        <v>0</v>
      </c>
      <c r="AR135" s="271">
        <f t="shared" si="606"/>
        <v>0</v>
      </c>
      <c r="AS135" s="271"/>
      <c r="AT135" s="271">
        <f t="shared" ref="AT135:AZ135" si="607">AT136+AT137</f>
        <v>7717.1299999999992</v>
      </c>
      <c r="AU135" s="271">
        <f t="shared" si="607"/>
        <v>0</v>
      </c>
      <c r="AV135" s="271">
        <f t="shared" si="607"/>
        <v>0</v>
      </c>
      <c r="AW135" s="271">
        <f t="shared" si="607"/>
        <v>0</v>
      </c>
      <c r="AX135" s="271"/>
      <c r="AY135" s="271">
        <f t="shared" si="607"/>
        <v>4307.3999999999996</v>
      </c>
      <c r="AZ135" s="271">
        <f t="shared" si="607"/>
        <v>0</v>
      </c>
      <c r="BA135" s="271"/>
      <c r="BB135" s="392"/>
      <c r="BC135" s="393"/>
    </row>
    <row r="136" spans="1:55" ht="28.9" customHeight="1" x14ac:dyDescent="0.25">
      <c r="A136" s="484"/>
      <c r="B136" s="484"/>
      <c r="C136" s="484"/>
      <c r="D136" s="272" t="s">
        <v>2</v>
      </c>
      <c r="E136" s="271">
        <f>E91+E104+E116+E120+E124</f>
        <v>53977.195999999996</v>
      </c>
      <c r="F136" s="271">
        <f>F91+F104+F116+F120+F124</f>
        <v>15564.652999999998</v>
      </c>
      <c r="G136" s="356">
        <f>F136/E136*100</f>
        <v>28.835608652216759</v>
      </c>
      <c r="H136" s="271">
        <f>H91+H104+H116+H120+H124</f>
        <v>0</v>
      </c>
      <c r="I136" s="271">
        <f>I91+I104+I116+I120+I124</f>
        <v>0</v>
      </c>
      <c r="J136" s="271"/>
      <c r="K136" s="271">
        <f>K91+K104+K116+K120+K124</f>
        <v>0</v>
      </c>
      <c r="L136" s="271">
        <f>L91+L104+L116+L120+L124</f>
        <v>0</v>
      </c>
      <c r="M136" s="271"/>
      <c r="N136" s="271">
        <f>N91+N104+N116+N120+N124</f>
        <v>9839.1759999999995</v>
      </c>
      <c r="O136" s="271">
        <f>O91+O104+O116+O120+O124</f>
        <v>9839.1759999999995</v>
      </c>
      <c r="P136" s="271"/>
      <c r="Q136" s="271">
        <f>Q91+Q104+Q116+Q120+Q124</f>
        <v>4389.07</v>
      </c>
      <c r="R136" s="271">
        <f>R91+R104+R116+R120+R124</f>
        <v>5725.4769999999999</v>
      </c>
      <c r="S136" s="271"/>
      <c r="T136" s="271">
        <f>T91+T104+T116+T120+T124</f>
        <v>4889.07</v>
      </c>
      <c r="U136" s="271">
        <f>U91+U104+U116+U120+U124</f>
        <v>0</v>
      </c>
      <c r="V136" s="271"/>
      <c r="W136" s="271">
        <f>W91+W104+W116+W120+W124</f>
        <v>4389.07</v>
      </c>
      <c r="X136" s="271">
        <f>X91+X104+X116+X120+X124</f>
        <v>0</v>
      </c>
      <c r="Y136" s="271"/>
      <c r="Z136" s="271">
        <f>Z91+Z104+Z116+Z120+Z124</f>
        <v>4889.07</v>
      </c>
      <c r="AA136" s="271">
        <f>AA91+AA104+AA116+AA120+AA124</f>
        <v>0</v>
      </c>
      <c r="AB136" s="271">
        <f>AB91+AB104+AB116+AB120+AB124</f>
        <v>0</v>
      </c>
      <c r="AC136" s="271">
        <f>AC91+AC104+AC116+AC120+AC124</f>
        <v>0</v>
      </c>
      <c r="AD136" s="271"/>
      <c r="AE136" s="271">
        <f>AE91+AE104+AE116+AE120+AE124</f>
        <v>4389.07</v>
      </c>
      <c r="AF136" s="271">
        <f>AF91+AF104+AF116+AF120+AF124</f>
        <v>0</v>
      </c>
      <c r="AG136" s="271">
        <f>AG91+AG104+AG116+AG120+AG124</f>
        <v>0</v>
      </c>
      <c r="AH136" s="271">
        <f>AH91+AH104+AH116+AH120+AH124</f>
        <v>0</v>
      </c>
      <c r="AI136" s="271"/>
      <c r="AJ136" s="271">
        <f>AJ91+AJ104+AJ116+AJ120+AJ124</f>
        <v>4389.07</v>
      </c>
      <c r="AK136" s="271">
        <f>AK91+AK104+AK116+AK120+AK124</f>
        <v>0</v>
      </c>
      <c r="AL136" s="271">
        <f>AL91+AL104+AL116+AL120+AL124</f>
        <v>0</v>
      </c>
      <c r="AM136" s="271">
        <f>AM91+AM104+AM116+AM120+AM124</f>
        <v>0</v>
      </c>
      <c r="AN136" s="271"/>
      <c r="AO136" s="271">
        <f>AO91+AO104+AO116+AO120+AO124</f>
        <v>4889.07</v>
      </c>
      <c r="AP136" s="271">
        <f>AP91+AP104+AP116+AP120+AP124</f>
        <v>0</v>
      </c>
      <c r="AQ136" s="271">
        <f>AQ91+AQ104+AQ116+AQ120+AQ124</f>
        <v>0</v>
      </c>
      <c r="AR136" s="271">
        <f>AR91+AR104+AR116+AR120+AR124</f>
        <v>0</v>
      </c>
      <c r="AS136" s="271"/>
      <c r="AT136" s="271">
        <f>AT91+AT104+AT116+AT120+AT124</f>
        <v>7717.1299999999992</v>
      </c>
      <c r="AU136" s="271">
        <f>AU91+AU104+AU116+AU120+AU124</f>
        <v>0</v>
      </c>
      <c r="AV136" s="271">
        <f>AV91+AV104+AV116+AV120+AV124</f>
        <v>0</v>
      </c>
      <c r="AW136" s="271">
        <f>AW91+AW104+AW116+AW120+AW124</f>
        <v>0</v>
      </c>
      <c r="AX136" s="271"/>
      <c r="AY136" s="271">
        <f>AY91+AY104+AY116+AY120+AY124</f>
        <v>4197.3999999999996</v>
      </c>
      <c r="AZ136" s="271">
        <f>AZ91+AZ104+AZ116+AZ120+AZ124</f>
        <v>0</v>
      </c>
      <c r="BA136" s="271"/>
      <c r="BB136" s="392"/>
      <c r="BC136" s="393"/>
    </row>
    <row r="137" spans="1:55" ht="15" customHeight="1" x14ac:dyDescent="0.25">
      <c r="A137" s="484"/>
      <c r="B137" s="484"/>
      <c r="C137" s="484"/>
      <c r="D137" s="272" t="s">
        <v>43</v>
      </c>
      <c r="E137" s="271">
        <f>E92+E105+E125</f>
        <v>15501</v>
      </c>
      <c r="F137" s="271">
        <f>F92+F105+F125</f>
        <v>7300</v>
      </c>
      <c r="G137" s="356">
        <f>F137/E137*100</f>
        <v>47.093735888007224</v>
      </c>
      <c r="H137" s="271">
        <f>H92+H105+H125</f>
        <v>0</v>
      </c>
      <c r="I137" s="271">
        <f>I92+I105+I125</f>
        <v>0</v>
      </c>
      <c r="J137" s="271"/>
      <c r="K137" s="271">
        <f>K92+K105+K125</f>
        <v>3000</v>
      </c>
      <c r="L137" s="271">
        <f>L92+L105+L125</f>
        <v>3000</v>
      </c>
      <c r="M137" s="271"/>
      <c r="N137" s="271">
        <f>N92+N105+N125</f>
        <v>300</v>
      </c>
      <c r="O137" s="271">
        <f>O92+O105+O125</f>
        <v>300</v>
      </c>
      <c r="P137" s="271"/>
      <c r="Q137" s="271">
        <f>Q92+Q105+Q125</f>
        <v>4000</v>
      </c>
      <c r="R137" s="271">
        <f>R92+R105+R125</f>
        <v>4000</v>
      </c>
      <c r="S137" s="271"/>
      <c r="T137" s="271">
        <f>T92+T105+T125</f>
        <v>0</v>
      </c>
      <c r="U137" s="271">
        <f>U92+U105+U125</f>
        <v>0</v>
      </c>
      <c r="V137" s="271"/>
      <c r="W137" s="271">
        <f>W92+W105+W125</f>
        <v>0</v>
      </c>
      <c r="X137" s="271">
        <f>X92+X105+X125</f>
        <v>0</v>
      </c>
      <c r="Y137" s="271"/>
      <c r="Z137" s="271">
        <f>Z92+Z105+Z125</f>
        <v>4300</v>
      </c>
      <c r="AA137" s="271">
        <f>AA92+AA105+AA125</f>
        <v>0</v>
      </c>
      <c r="AB137" s="271">
        <f>AB92+AB105+AB125</f>
        <v>0</v>
      </c>
      <c r="AC137" s="271">
        <f>AC92+AC105+AC125</f>
        <v>0</v>
      </c>
      <c r="AD137" s="271"/>
      <c r="AE137" s="271">
        <f>AE92+AE105+AE125</f>
        <v>0</v>
      </c>
      <c r="AF137" s="271">
        <f>AF92+AF105+AF125</f>
        <v>0</v>
      </c>
      <c r="AG137" s="271">
        <f>AG92+AG105+AG125</f>
        <v>0</v>
      </c>
      <c r="AH137" s="271">
        <f>AH92+AH105+AH125</f>
        <v>0</v>
      </c>
      <c r="AI137" s="271"/>
      <c r="AJ137" s="271">
        <f>AJ92+AJ105+AJ125</f>
        <v>0</v>
      </c>
      <c r="AK137" s="271">
        <f>AK92+AK105+AK125</f>
        <v>0</v>
      </c>
      <c r="AL137" s="271">
        <f>AL92+AL105+AL125</f>
        <v>0</v>
      </c>
      <c r="AM137" s="271">
        <f>AM92+AM105+AM125</f>
        <v>0</v>
      </c>
      <c r="AN137" s="271"/>
      <c r="AO137" s="271">
        <f>AO92+AO105+AO125</f>
        <v>3791</v>
      </c>
      <c r="AP137" s="271">
        <f>AP92+AP105+AP125</f>
        <v>0</v>
      </c>
      <c r="AQ137" s="271">
        <f>AQ92+AQ105+AQ125</f>
        <v>0</v>
      </c>
      <c r="AR137" s="271">
        <f>AR92+AR105+AR125</f>
        <v>0</v>
      </c>
      <c r="AS137" s="271"/>
      <c r="AT137" s="271">
        <f>AT92+AT105+AT125</f>
        <v>0</v>
      </c>
      <c r="AU137" s="271">
        <f>AU92+AU105+AU125</f>
        <v>0</v>
      </c>
      <c r="AV137" s="271">
        <f>AV92+AV105+AV125</f>
        <v>0</v>
      </c>
      <c r="AW137" s="271">
        <f>AW92+AW105+AW125</f>
        <v>0</v>
      </c>
      <c r="AX137" s="271"/>
      <c r="AY137" s="271">
        <f>AY92+AY105+AY125</f>
        <v>110</v>
      </c>
      <c r="AZ137" s="271">
        <f>AZ92+AZ105+AZ125</f>
        <v>0</v>
      </c>
      <c r="BA137" s="271"/>
      <c r="BB137" s="392"/>
      <c r="BC137" s="393"/>
    </row>
    <row r="138" spans="1:55" ht="39.75" customHeight="1" x14ac:dyDescent="0.2">
      <c r="A138" s="484"/>
      <c r="B138" s="484"/>
      <c r="C138" s="484"/>
      <c r="D138" s="297" t="s">
        <v>317</v>
      </c>
      <c r="E138" s="271">
        <f>E93</f>
        <v>0</v>
      </c>
      <c r="F138" s="271">
        <f>F93</f>
        <v>0</v>
      </c>
      <c r="G138" s="356"/>
      <c r="H138" s="271">
        <f t="shared" ref="H138:I138" si="608">H93</f>
        <v>0</v>
      </c>
      <c r="I138" s="271">
        <f t="shared" si="608"/>
        <v>0</v>
      </c>
      <c r="J138" s="271"/>
      <c r="K138" s="271">
        <f t="shared" ref="K138:L138" si="609">K93</f>
        <v>0</v>
      </c>
      <c r="L138" s="271">
        <f t="shared" si="609"/>
        <v>0</v>
      </c>
      <c r="M138" s="271"/>
      <c r="N138" s="271">
        <f>N93</f>
        <v>0</v>
      </c>
      <c r="O138" s="271">
        <f t="shared" ref="O138" si="610">O93</f>
        <v>0</v>
      </c>
      <c r="P138" s="271"/>
      <c r="Q138" s="271">
        <f t="shared" ref="Q138:R138" si="611">Q93</f>
        <v>0</v>
      </c>
      <c r="R138" s="271">
        <f t="shared" si="611"/>
        <v>0</v>
      </c>
      <c r="S138" s="271"/>
      <c r="T138" s="271">
        <f t="shared" ref="T138:U138" si="612">T93</f>
        <v>0</v>
      </c>
      <c r="U138" s="271">
        <f t="shared" si="612"/>
        <v>0</v>
      </c>
      <c r="V138" s="271"/>
      <c r="W138" s="271">
        <f t="shared" ref="W138:X138" si="613">W93</f>
        <v>0</v>
      </c>
      <c r="X138" s="271">
        <f t="shared" si="613"/>
        <v>0</v>
      </c>
      <c r="Y138" s="271"/>
      <c r="Z138" s="271">
        <f t="shared" ref="Z138:AC138" si="614">Z93</f>
        <v>0</v>
      </c>
      <c r="AA138" s="271">
        <f t="shared" si="614"/>
        <v>0</v>
      </c>
      <c r="AB138" s="271">
        <f t="shared" si="614"/>
        <v>0</v>
      </c>
      <c r="AC138" s="271">
        <f t="shared" si="614"/>
        <v>0</v>
      </c>
      <c r="AD138" s="271"/>
      <c r="AE138" s="271">
        <f t="shared" ref="AE138:AH138" si="615">AE93</f>
        <v>0</v>
      </c>
      <c r="AF138" s="271">
        <f t="shared" si="615"/>
        <v>0</v>
      </c>
      <c r="AG138" s="271">
        <f t="shared" si="615"/>
        <v>0</v>
      </c>
      <c r="AH138" s="271">
        <f t="shared" si="615"/>
        <v>0</v>
      </c>
      <c r="AI138" s="271"/>
      <c r="AJ138" s="271">
        <f t="shared" ref="AJ138:AM138" si="616">AJ93</f>
        <v>0</v>
      </c>
      <c r="AK138" s="271">
        <f t="shared" si="616"/>
        <v>0</v>
      </c>
      <c r="AL138" s="271">
        <f t="shared" si="616"/>
        <v>0</v>
      </c>
      <c r="AM138" s="271">
        <f t="shared" si="616"/>
        <v>0</v>
      </c>
      <c r="AN138" s="271"/>
      <c r="AO138" s="271">
        <f t="shared" ref="AO138:AR138" si="617">AO93</f>
        <v>0</v>
      </c>
      <c r="AP138" s="271">
        <f t="shared" si="617"/>
        <v>0</v>
      </c>
      <c r="AQ138" s="271">
        <f t="shared" si="617"/>
        <v>0</v>
      </c>
      <c r="AR138" s="271">
        <f t="shared" si="617"/>
        <v>0</v>
      </c>
      <c r="AS138" s="271"/>
      <c r="AT138" s="271">
        <f t="shared" ref="AT138:AW138" si="618">AT93</f>
        <v>0</v>
      </c>
      <c r="AU138" s="271">
        <f t="shared" si="618"/>
        <v>0</v>
      </c>
      <c r="AV138" s="271">
        <f t="shared" si="618"/>
        <v>0</v>
      </c>
      <c r="AW138" s="271">
        <f t="shared" si="618"/>
        <v>0</v>
      </c>
      <c r="AX138" s="271"/>
      <c r="AY138" s="271">
        <f t="shared" ref="AY138:AZ138" si="619">AY93</f>
        <v>0</v>
      </c>
      <c r="AZ138" s="271">
        <f t="shared" si="619"/>
        <v>0</v>
      </c>
      <c r="BA138" s="271"/>
      <c r="BB138" s="392"/>
      <c r="BC138" s="393"/>
    </row>
    <row r="139" spans="1:55" ht="24.75" customHeight="1" x14ac:dyDescent="0.25">
      <c r="A139" s="516" t="s">
        <v>337</v>
      </c>
      <c r="B139" s="517"/>
      <c r="C139" s="517"/>
      <c r="D139" s="517"/>
      <c r="E139" s="517"/>
      <c r="F139" s="517"/>
      <c r="G139" s="517"/>
      <c r="H139" s="517"/>
      <c r="I139" s="517"/>
      <c r="J139" s="517"/>
      <c r="K139" s="517"/>
      <c r="L139" s="517"/>
      <c r="M139" s="517"/>
      <c r="N139" s="517"/>
      <c r="O139" s="517"/>
      <c r="P139" s="517"/>
      <c r="Q139" s="517"/>
      <c r="R139" s="517"/>
      <c r="S139" s="517"/>
      <c r="T139" s="517"/>
      <c r="U139" s="517"/>
      <c r="V139" s="517"/>
      <c r="W139" s="517"/>
      <c r="X139" s="517"/>
      <c r="Y139" s="517"/>
      <c r="Z139" s="517"/>
      <c r="AA139" s="517"/>
      <c r="AB139" s="517"/>
      <c r="AC139" s="517"/>
      <c r="AD139" s="517"/>
      <c r="AE139" s="517"/>
      <c r="AF139" s="517"/>
      <c r="AG139" s="517"/>
      <c r="AH139" s="517"/>
      <c r="AI139" s="517"/>
      <c r="AJ139" s="517"/>
      <c r="AK139" s="517"/>
      <c r="AL139" s="517"/>
      <c r="AM139" s="517"/>
      <c r="AN139" s="517"/>
      <c r="AO139" s="517"/>
      <c r="AP139" s="517"/>
      <c r="AQ139" s="517"/>
      <c r="AR139" s="517"/>
      <c r="AS139" s="517"/>
      <c r="AT139" s="517"/>
      <c r="AU139" s="517"/>
      <c r="AV139" s="517"/>
      <c r="AW139" s="517"/>
      <c r="AX139" s="517"/>
      <c r="AY139" s="517"/>
      <c r="AZ139" s="517"/>
      <c r="BA139" s="517"/>
      <c r="BB139" s="518"/>
      <c r="BC139" s="394"/>
    </row>
    <row r="140" spans="1:55" ht="28.9" customHeight="1" x14ac:dyDescent="0.25">
      <c r="A140" s="476" t="s">
        <v>16</v>
      </c>
      <c r="B140" s="476" t="s">
        <v>338</v>
      </c>
      <c r="C140" s="476" t="s">
        <v>340</v>
      </c>
      <c r="D140" s="138" t="s">
        <v>41</v>
      </c>
      <c r="E140" s="287">
        <f t="shared" ref="E140:AT140" si="620">E142</f>
        <v>20</v>
      </c>
      <c r="F140" s="287">
        <f t="shared" si="620"/>
        <v>20</v>
      </c>
      <c r="G140" s="287">
        <f t="shared" si="620"/>
        <v>0</v>
      </c>
      <c r="H140" s="287">
        <f t="shared" si="620"/>
        <v>0</v>
      </c>
      <c r="I140" s="287">
        <f t="shared" si="620"/>
        <v>0</v>
      </c>
      <c r="J140" s="287">
        <f t="shared" si="620"/>
        <v>0</v>
      </c>
      <c r="K140" s="287">
        <f t="shared" si="620"/>
        <v>0</v>
      </c>
      <c r="L140" s="287">
        <f t="shared" si="620"/>
        <v>0</v>
      </c>
      <c r="M140" s="287">
        <f t="shared" si="620"/>
        <v>0</v>
      </c>
      <c r="N140" s="287">
        <f t="shared" si="620"/>
        <v>20</v>
      </c>
      <c r="O140" s="287">
        <f t="shared" si="620"/>
        <v>20</v>
      </c>
      <c r="P140" s="266">
        <f t="shared" si="620"/>
        <v>0</v>
      </c>
      <c r="Q140" s="266">
        <f t="shared" si="620"/>
        <v>0</v>
      </c>
      <c r="R140" s="266">
        <f t="shared" si="620"/>
        <v>0</v>
      </c>
      <c r="S140" s="266">
        <f t="shared" si="620"/>
        <v>0</v>
      </c>
      <c r="T140" s="266">
        <f t="shared" si="620"/>
        <v>0</v>
      </c>
      <c r="U140" s="266">
        <f t="shared" si="620"/>
        <v>0</v>
      </c>
      <c r="V140" s="266">
        <f t="shared" si="620"/>
        <v>0</v>
      </c>
      <c r="W140" s="266">
        <f t="shared" si="620"/>
        <v>0</v>
      </c>
      <c r="X140" s="266">
        <f t="shared" si="620"/>
        <v>0</v>
      </c>
      <c r="Y140" s="266">
        <f t="shared" si="620"/>
        <v>0</v>
      </c>
      <c r="Z140" s="266">
        <f t="shared" si="620"/>
        <v>0</v>
      </c>
      <c r="AA140" s="266">
        <f t="shared" si="620"/>
        <v>0</v>
      </c>
      <c r="AB140" s="266">
        <f t="shared" si="620"/>
        <v>0</v>
      </c>
      <c r="AC140" s="266">
        <f t="shared" si="620"/>
        <v>0</v>
      </c>
      <c r="AD140" s="266">
        <f t="shared" si="620"/>
        <v>0</v>
      </c>
      <c r="AE140" s="266">
        <f t="shared" si="620"/>
        <v>0</v>
      </c>
      <c r="AF140" s="266">
        <f t="shared" si="620"/>
        <v>0</v>
      </c>
      <c r="AG140" s="266">
        <f t="shared" si="620"/>
        <v>0</v>
      </c>
      <c r="AH140" s="266">
        <f t="shared" si="620"/>
        <v>0</v>
      </c>
      <c r="AI140" s="266">
        <f t="shared" si="620"/>
        <v>0</v>
      </c>
      <c r="AJ140" s="266">
        <f t="shared" si="620"/>
        <v>0</v>
      </c>
      <c r="AK140" s="266">
        <f t="shared" si="620"/>
        <v>0</v>
      </c>
      <c r="AL140" s="266">
        <f t="shared" si="620"/>
        <v>0</v>
      </c>
      <c r="AM140" s="266" t="str">
        <f t="shared" si="620"/>
        <v>г</v>
      </c>
      <c r="AN140" s="266">
        <f t="shared" si="620"/>
        <v>0</v>
      </c>
      <c r="AO140" s="266">
        <f t="shared" si="620"/>
        <v>0</v>
      </c>
      <c r="AP140" s="266">
        <f t="shared" si="620"/>
        <v>0</v>
      </c>
      <c r="AQ140" s="266">
        <f t="shared" si="620"/>
        <v>0</v>
      </c>
      <c r="AR140" s="266">
        <f t="shared" si="620"/>
        <v>0</v>
      </c>
      <c r="AS140" s="266">
        <f t="shared" si="620"/>
        <v>0</v>
      </c>
      <c r="AT140" s="266">
        <f t="shared" si="620"/>
        <v>0</v>
      </c>
      <c r="AU140" s="283"/>
      <c r="AV140" s="284"/>
      <c r="AW140" s="266">
        <f t="shared" ref="AW140:BA140" si="621">AW142</f>
        <v>0</v>
      </c>
      <c r="AX140" s="266">
        <f t="shared" si="621"/>
        <v>0</v>
      </c>
      <c r="AY140" s="266">
        <f t="shared" si="621"/>
        <v>0</v>
      </c>
      <c r="AZ140" s="266">
        <f t="shared" si="621"/>
        <v>0</v>
      </c>
      <c r="BA140" s="266">
        <f t="shared" si="621"/>
        <v>0</v>
      </c>
      <c r="BB140" s="392"/>
      <c r="BC140" s="393"/>
    </row>
    <row r="141" spans="1:55" ht="37.5" customHeight="1" x14ac:dyDescent="0.25">
      <c r="A141" s="476"/>
      <c r="B141" s="476"/>
      <c r="C141" s="476"/>
      <c r="D141" s="267" t="s">
        <v>43</v>
      </c>
      <c r="E141" s="291">
        <f t="shared" ref="E141:AT141" si="622">E143</f>
        <v>20</v>
      </c>
      <c r="F141" s="291">
        <f t="shared" si="622"/>
        <v>20</v>
      </c>
      <c r="G141" s="291">
        <f t="shared" si="622"/>
        <v>0</v>
      </c>
      <c r="H141" s="291">
        <f t="shared" si="622"/>
        <v>0</v>
      </c>
      <c r="I141" s="291">
        <f t="shared" si="622"/>
        <v>0</v>
      </c>
      <c r="J141" s="291">
        <f t="shared" si="622"/>
        <v>0</v>
      </c>
      <c r="K141" s="291">
        <f t="shared" si="622"/>
        <v>0</v>
      </c>
      <c r="L141" s="291">
        <f t="shared" si="622"/>
        <v>0</v>
      </c>
      <c r="M141" s="291">
        <f t="shared" si="622"/>
        <v>0</v>
      </c>
      <c r="N141" s="291">
        <f t="shared" si="622"/>
        <v>20</v>
      </c>
      <c r="O141" s="291">
        <f t="shared" si="622"/>
        <v>20</v>
      </c>
      <c r="P141" s="279">
        <f t="shared" si="622"/>
        <v>0</v>
      </c>
      <c r="Q141" s="279">
        <f t="shared" si="622"/>
        <v>0</v>
      </c>
      <c r="R141" s="279">
        <f t="shared" si="622"/>
        <v>0</v>
      </c>
      <c r="S141" s="279">
        <f t="shared" si="622"/>
        <v>0</v>
      </c>
      <c r="T141" s="279">
        <f t="shared" si="622"/>
        <v>0</v>
      </c>
      <c r="U141" s="279">
        <f t="shared" si="622"/>
        <v>0</v>
      </c>
      <c r="V141" s="279">
        <f t="shared" si="622"/>
        <v>0</v>
      </c>
      <c r="W141" s="279">
        <f t="shared" si="622"/>
        <v>0</v>
      </c>
      <c r="X141" s="279">
        <f t="shared" si="622"/>
        <v>0</v>
      </c>
      <c r="Y141" s="279">
        <f t="shared" si="622"/>
        <v>0</v>
      </c>
      <c r="Z141" s="279">
        <f t="shared" si="622"/>
        <v>0</v>
      </c>
      <c r="AA141" s="279">
        <f t="shared" si="622"/>
        <v>0</v>
      </c>
      <c r="AB141" s="279">
        <f t="shared" si="622"/>
        <v>0</v>
      </c>
      <c r="AC141" s="279">
        <f t="shared" si="622"/>
        <v>0</v>
      </c>
      <c r="AD141" s="279">
        <f t="shared" si="622"/>
        <v>0</v>
      </c>
      <c r="AE141" s="279">
        <f t="shared" si="622"/>
        <v>0</v>
      </c>
      <c r="AF141" s="279">
        <f t="shared" si="622"/>
        <v>0</v>
      </c>
      <c r="AG141" s="279">
        <f t="shared" si="622"/>
        <v>0</v>
      </c>
      <c r="AH141" s="279">
        <f t="shared" si="622"/>
        <v>0</v>
      </c>
      <c r="AI141" s="279">
        <f t="shared" si="622"/>
        <v>0</v>
      </c>
      <c r="AJ141" s="279">
        <f t="shared" si="622"/>
        <v>0</v>
      </c>
      <c r="AK141" s="279">
        <f t="shared" si="622"/>
        <v>0</v>
      </c>
      <c r="AL141" s="279">
        <f t="shared" si="622"/>
        <v>0</v>
      </c>
      <c r="AM141" s="279">
        <f t="shared" si="622"/>
        <v>0</v>
      </c>
      <c r="AN141" s="279">
        <f t="shared" si="622"/>
        <v>0</v>
      </c>
      <c r="AO141" s="279">
        <f t="shared" si="622"/>
        <v>0</v>
      </c>
      <c r="AP141" s="279">
        <f t="shared" si="622"/>
        <v>0</v>
      </c>
      <c r="AQ141" s="279">
        <f t="shared" si="622"/>
        <v>0</v>
      </c>
      <c r="AR141" s="279">
        <f t="shared" si="622"/>
        <v>0</v>
      </c>
      <c r="AS141" s="279">
        <f t="shared" si="622"/>
        <v>0</v>
      </c>
      <c r="AT141" s="279">
        <f t="shared" si="622"/>
        <v>0</v>
      </c>
      <c r="AU141" s="285"/>
      <c r="AV141" s="286"/>
      <c r="AW141" s="279">
        <f t="shared" ref="AW141:BA141" si="623">AW143</f>
        <v>0</v>
      </c>
      <c r="AX141" s="279">
        <f t="shared" si="623"/>
        <v>0</v>
      </c>
      <c r="AY141" s="279">
        <f t="shared" si="623"/>
        <v>0</v>
      </c>
      <c r="AZ141" s="279">
        <f t="shared" si="623"/>
        <v>0</v>
      </c>
      <c r="BA141" s="279">
        <f t="shared" si="623"/>
        <v>0</v>
      </c>
      <c r="BB141" s="392"/>
      <c r="BC141" s="393"/>
    </row>
    <row r="142" spans="1:55" ht="96.75" customHeight="1" x14ac:dyDescent="0.25">
      <c r="A142" s="477" t="s">
        <v>16</v>
      </c>
      <c r="B142" s="519" t="s">
        <v>346</v>
      </c>
      <c r="C142" s="475"/>
      <c r="D142" s="139" t="s">
        <v>41</v>
      </c>
      <c r="E142" s="307">
        <f t="shared" ref="E142:Y142" si="624">E143</f>
        <v>20</v>
      </c>
      <c r="F142" s="307">
        <f t="shared" si="624"/>
        <v>20</v>
      </c>
      <c r="G142" s="307">
        <f t="shared" si="624"/>
        <v>0</v>
      </c>
      <c r="H142" s="295">
        <f t="shared" si="624"/>
        <v>0</v>
      </c>
      <c r="I142" s="295">
        <f t="shared" si="624"/>
        <v>0</v>
      </c>
      <c r="J142" s="295">
        <f t="shared" si="624"/>
        <v>0</v>
      </c>
      <c r="K142" s="296">
        <f t="shared" si="624"/>
        <v>0</v>
      </c>
      <c r="L142" s="296">
        <f t="shared" si="624"/>
        <v>0</v>
      </c>
      <c r="M142" s="296">
        <f t="shared" si="624"/>
        <v>0</v>
      </c>
      <c r="N142" s="295">
        <f t="shared" si="624"/>
        <v>20</v>
      </c>
      <c r="O142" s="295">
        <f t="shared" si="624"/>
        <v>20</v>
      </c>
      <c r="P142" s="184">
        <f t="shared" si="624"/>
        <v>0</v>
      </c>
      <c r="Q142" s="182">
        <f t="shared" si="624"/>
        <v>0</v>
      </c>
      <c r="R142" s="182">
        <f t="shared" si="624"/>
        <v>0</v>
      </c>
      <c r="S142" s="182">
        <f t="shared" si="624"/>
        <v>0</v>
      </c>
      <c r="T142" s="184">
        <f t="shared" si="624"/>
        <v>0</v>
      </c>
      <c r="U142" s="184">
        <f t="shared" si="624"/>
        <v>0</v>
      </c>
      <c r="V142" s="184">
        <f t="shared" si="624"/>
        <v>0</v>
      </c>
      <c r="W142" s="182">
        <f t="shared" si="624"/>
        <v>0</v>
      </c>
      <c r="X142" s="182">
        <f t="shared" si="624"/>
        <v>0</v>
      </c>
      <c r="Y142" s="182">
        <f t="shared" si="624"/>
        <v>0</v>
      </c>
      <c r="Z142" s="184">
        <f>Z143</f>
        <v>0</v>
      </c>
      <c r="AA142" s="275"/>
      <c r="AB142" s="281"/>
      <c r="AC142" s="184">
        <f>AC143</f>
        <v>0</v>
      </c>
      <c r="AD142" s="184">
        <f>AD143</f>
        <v>0</v>
      </c>
      <c r="AE142" s="182">
        <f>AE143</f>
        <v>0</v>
      </c>
      <c r="AF142" s="277"/>
      <c r="AG142" s="282"/>
      <c r="AH142" s="182">
        <f>AH143</f>
        <v>0</v>
      </c>
      <c r="AI142" s="182">
        <f>AI143</f>
        <v>0</v>
      </c>
      <c r="AJ142" s="184">
        <f>AJ143</f>
        <v>0</v>
      </c>
      <c r="AK142" s="275"/>
      <c r="AL142" s="281"/>
      <c r="AM142" s="184" t="s">
        <v>342</v>
      </c>
      <c r="AN142" s="184">
        <f>AN143</f>
        <v>0</v>
      </c>
      <c r="AO142" s="182">
        <f>AO143</f>
        <v>0</v>
      </c>
      <c r="AP142" s="277"/>
      <c r="AQ142" s="282"/>
      <c r="AR142" s="182">
        <f>AR143</f>
        <v>0</v>
      </c>
      <c r="AS142" s="182">
        <f>AS143</f>
        <v>0</v>
      </c>
      <c r="AT142" s="184">
        <f>AT143</f>
        <v>0</v>
      </c>
      <c r="AU142" s="274"/>
      <c r="AV142" s="276"/>
      <c r="AW142" s="184">
        <f>AW143</f>
        <v>0</v>
      </c>
      <c r="AX142" s="184">
        <f>AX143</f>
        <v>0</v>
      </c>
      <c r="AY142" s="182">
        <f>AY143</f>
        <v>0</v>
      </c>
      <c r="AZ142" s="182">
        <f>AZ143</f>
        <v>0</v>
      </c>
      <c r="BA142" s="182">
        <f>BA143</f>
        <v>0</v>
      </c>
      <c r="BB142" s="392"/>
      <c r="BC142" s="393"/>
    </row>
    <row r="143" spans="1:55" ht="97.5" customHeight="1" x14ac:dyDescent="0.25">
      <c r="A143" s="520"/>
      <c r="B143" s="519"/>
      <c r="C143" s="475"/>
      <c r="D143" s="268" t="s">
        <v>43</v>
      </c>
      <c r="E143" s="307">
        <f>H143+K143+N143+Q143+T143+W143+Z143+AE143+AJ143+AO143+AT143+AY143</f>
        <v>20</v>
      </c>
      <c r="F143" s="307">
        <f>I143+L143+O143+R143+U143+X143+AC143+AH143+AM143+AR143+AW143+AZ143</f>
        <v>20</v>
      </c>
      <c r="G143" s="307">
        <f>J143+M143+P143+S143+V143+Y143+AD143+AI143+AN143+AS143+AX143+BA143</f>
        <v>0</v>
      </c>
      <c r="H143" s="295"/>
      <c r="I143" s="295"/>
      <c r="J143" s="295"/>
      <c r="K143" s="296"/>
      <c r="L143" s="296"/>
      <c r="M143" s="296"/>
      <c r="N143" s="295">
        <v>20</v>
      </c>
      <c r="O143" s="295">
        <v>20</v>
      </c>
      <c r="P143" s="184"/>
      <c r="Q143" s="182"/>
      <c r="R143" s="182"/>
      <c r="S143" s="182"/>
      <c r="T143" s="184"/>
      <c r="U143" s="184"/>
      <c r="V143" s="184"/>
      <c r="W143" s="182"/>
      <c r="X143" s="182"/>
      <c r="Y143" s="182"/>
      <c r="Z143" s="184"/>
      <c r="AA143" s="184"/>
      <c r="AB143" s="184"/>
      <c r="AC143" s="184"/>
      <c r="AD143" s="184"/>
      <c r="AE143" s="182"/>
      <c r="AF143" s="182"/>
      <c r="AG143" s="182"/>
      <c r="AH143" s="182"/>
      <c r="AI143" s="182"/>
      <c r="AJ143" s="184"/>
      <c r="AK143" s="184"/>
      <c r="AL143" s="184"/>
      <c r="AM143" s="184"/>
      <c r="AN143" s="184"/>
      <c r="AO143" s="182"/>
      <c r="AP143" s="182"/>
      <c r="AQ143" s="182"/>
      <c r="AR143" s="182"/>
      <c r="AS143" s="182"/>
      <c r="AT143" s="184"/>
      <c r="AU143" s="184"/>
      <c r="AV143" s="184"/>
      <c r="AW143" s="184"/>
      <c r="AX143" s="184"/>
      <c r="AY143" s="182"/>
      <c r="AZ143" s="182"/>
      <c r="BA143" s="182"/>
      <c r="BB143" s="392"/>
      <c r="BC143" s="393"/>
    </row>
    <row r="144" spans="1:55" ht="22.5" customHeight="1" x14ac:dyDescent="0.25">
      <c r="A144" s="521"/>
      <c r="B144" s="484" t="s">
        <v>341</v>
      </c>
      <c r="C144" s="521"/>
      <c r="D144" s="140" t="s">
        <v>41</v>
      </c>
      <c r="E144" s="271">
        <f>E140</f>
        <v>20</v>
      </c>
      <c r="F144" s="271">
        <f>F140</f>
        <v>20</v>
      </c>
      <c r="G144" s="271"/>
      <c r="H144" s="271">
        <f>H140</f>
        <v>0</v>
      </c>
      <c r="I144" s="271">
        <f>I140</f>
        <v>0</v>
      </c>
      <c r="J144" s="271"/>
      <c r="K144" s="271">
        <f>K140</f>
        <v>0</v>
      </c>
      <c r="L144" s="271">
        <f>L140</f>
        <v>0</v>
      </c>
      <c r="M144" s="271"/>
      <c r="N144" s="271">
        <f>N140</f>
        <v>20</v>
      </c>
      <c r="O144" s="271">
        <f>O140</f>
        <v>20</v>
      </c>
      <c r="P144" s="270"/>
      <c r="Q144" s="270">
        <f>Q140</f>
        <v>0</v>
      </c>
      <c r="R144" s="270">
        <f>R140</f>
        <v>0</v>
      </c>
      <c r="S144" s="270"/>
      <c r="T144" s="270">
        <f>T140</f>
        <v>0</v>
      </c>
      <c r="U144" s="270">
        <f>U140</f>
        <v>0</v>
      </c>
      <c r="V144" s="270"/>
      <c r="W144" s="270">
        <f>W140</f>
        <v>0</v>
      </c>
      <c r="X144" s="270">
        <f>X140</f>
        <v>0</v>
      </c>
      <c r="Y144" s="270"/>
      <c r="Z144" s="270">
        <f t="shared" ref="Z144:AC144" si="625">Z140</f>
        <v>0</v>
      </c>
      <c r="AA144" s="270">
        <f t="shared" si="625"/>
        <v>0</v>
      </c>
      <c r="AB144" s="270">
        <f t="shared" si="625"/>
        <v>0</v>
      </c>
      <c r="AC144" s="270">
        <f t="shared" si="625"/>
        <v>0</v>
      </c>
      <c r="AD144" s="270"/>
      <c r="AE144" s="270">
        <f t="shared" ref="AE144:AH144" si="626">AE140</f>
        <v>0</v>
      </c>
      <c r="AF144" s="270">
        <f t="shared" si="626"/>
        <v>0</v>
      </c>
      <c r="AG144" s="270">
        <f t="shared" si="626"/>
        <v>0</v>
      </c>
      <c r="AH144" s="270">
        <f t="shared" si="626"/>
        <v>0</v>
      </c>
      <c r="AI144" s="270"/>
      <c r="AJ144" s="270">
        <f t="shared" ref="AJ144:AM144" si="627">AJ140</f>
        <v>0</v>
      </c>
      <c r="AK144" s="270">
        <f t="shared" si="627"/>
        <v>0</v>
      </c>
      <c r="AL144" s="270">
        <f t="shared" si="627"/>
        <v>0</v>
      </c>
      <c r="AM144" s="270" t="str">
        <f t="shared" si="627"/>
        <v>г</v>
      </c>
      <c r="AN144" s="270"/>
      <c r="AO144" s="270">
        <f t="shared" ref="AO144:AR144" si="628">AO140</f>
        <v>0</v>
      </c>
      <c r="AP144" s="270">
        <f t="shared" si="628"/>
        <v>0</v>
      </c>
      <c r="AQ144" s="270">
        <f t="shared" si="628"/>
        <v>0</v>
      </c>
      <c r="AR144" s="270">
        <f t="shared" si="628"/>
        <v>0</v>
      </c>
      <c r="AS144" s="270"/>
      <c r="AT144" s="270">
        <f t="shared" ref="AT144:AW144" si="629">AT140</f>
        <v>0</v>
      </c>
      <c r="AU144" s="270">
        <f t="shared" si="629"/>
        <v>0</v>
      </c>
      <c r="AV144" s="270">
        <f t="shared" si="629"/>
        <v>0</v>
      </c>
      <c r="AW144" s="270">
        <f t="shared" si="629"/>
        <v>0</v>
      </c>
      <c r="AX144" s="270"/>
      <c r="AY144" s="270">
        <f>AY140</f>
        <v>0</v>
      </c>
      <c r="AZ144" s="270">
        <f>AZ140</f>
        <v>0</v>
      </c>
      <c r="BA144" s="270"/>
      <c r="BB144" s="392"/>
      <c r="BC144" s="393"/>
    </row>
    <row r="145" spans="1:55" ht="28.9" customHeight="1" x14ac:dyDescent="0.25">
      <c r="A145" s="522"/>
      <c r="B145" s="484"/>
      <c r="C145" s="522"/>
      <c r="D145" s="272" t="s">
        <v>43</v>
      </c>
      <c r="E145" s="271">
        <f>E141</f>
        <v>20</v>
      </c>
      <c r="F145" s="271">
        <f>F141</f>
        <v>20</v>
      </c>
      <c r="G145" s="271"/>
      <c r="H145" s="271">
        <f>H141</f>
        <v>0</v>
      </c>
      <c r="I145" s="271">
        <f>I141</f>
        <v>0</v>
      </c>
      <c r="J145" s="271"/>
      <c r="K145" s="271">
        <f>K141</f>
        <v>0</v>
      </c>
      <c r="L145" s="271">
        <f>L141</f>
        <v>0</v>
      </c>
      <c r="M145" s="271"/>
      <c r="N145" s="271">
        <f>N141</f>
        <v>20</v>
      </c>
      <c r="O145" s="271">
        <f>O141</f>
        <v>20</v>
      </c>
      <c r="P145" s="270"/>
      <c r="Q145" s="270">
        <f>Q141</f>
        <v>0</v>
      </c>
      <c r="R145" s="270">
        <f>R141</f>
        <v>0</v>
      </c>
      <c r="S145" s="270"/>
      <c r="T145" s="270">
        <f>T141</f>
        <v>0</v>
      </c>
      <c r="U145" s="270">
        <f>U141</f>
        <v>0</v>
      </c>
      <c r="V145" s="270"/>
      <c r="W145" s="270">
        <f>W141</f>
        <v>0</v>
      </c>
      <c r="X145" s="270">
        <f>X141</f>
        <v>0</v>
      </c>
      <c r="Y145" s="270"/>
      <c r="Z145" s="270">
        <f t="shared" ref="Z145:AC145" si="630">Z141</f>
        <v>0</v>
      </c>
      <c r="AA145" s="270">
        <f t="shared" si="630"/>
        <v>0</v>
      </c>
      <c r="AB145" s="270">
        <f t="shared" si="630"/>
        <v>0</v>
      </c>
      <c r="AC145" s="270">
        <f t="shared" si="630"/>
        <v>0</v>
      </c>
      <c r="AD145" s="270"/>
      <c r="AE145" s="270">
        <f t="shared" ref="AE145:AH145" si="631">AE141</f>
        <v>0</v>
      </c>
      <c r="AF145" s="270">
        <f t="shared" si="631"/>
        <v>0</v>
      </c>
      <c r="AG145" s="270">
        <f t="shared" si="631"/>
        <v>0</v>
      </c>
      <c r="AH145" s="270">
        <f t="shared" si="631"/>
        <v>0</v>
      </c>
      <c r="AI145" s="270"/>
      <c r="AJ145" s="270">
        <f t="shared" ref="AJ145:AM145" si="632">AJ141</f>
        <v>0</v>
      </c>
      <c r="AK145" s="270">
        <f t="shared" si="632"/>
        <v>0</v>
      </c>
      <c r="AL145" s="270">
        <f t="shared" si="632"/>
        <v>0</v>
      </c>
      <c r="AM145" s="270">
        <f t="shared" si="632"/>
        <v>0</v>
      </c>
      <c r="AN145" s="270"/>
      <c r="AO145" s="270">
        <f t="shared" ref="AO145:AR145" si="633">AO141</f>
        <v>0</v>
      </c>
      <c r="AP145" s="270">
        <f t="shared" si="633"/>
        <v>0</v>
      </c>
      <c r="AQ145" s="270">
        <f t="shared" si="633"/>
        <v>0</v>
      </c>
      <c r="AR145" s="270">
        <f t="shared" si="633"/>
        <v>0</v>
      </c>
      <c r="AS145" s="270"/>
      <c r="AT145" s="270">
        <f t="shared" ref="AT145:AW145" si="634">AT141</f>
        <v>0</v>
      </c>
      <c r="AU145" s="270">
        <f t="shared" si="634"/>
        <v>0</v>
      </c>
      <c r="AV145" s="270">
        <f t="shared" si="634"/>
        <v>0</v>
      </c>
      <c r="AW145" s="270">
        <f t="shared" si="634"/>
        <v>0</v>
      </c>
      <c r="AX145" s="270"/>
      <c r="AY145" s="270">
        <f>AY141</f>
        <v>0</v>
      </c>
      <c r="AZ145" s="270">
        <f>AZ141</f>
        <v>0</v>
      </c>
      <c r="BA145" s="270"/>
      <c r="BB145" s="392"/>
      <c r="BC145" s="393"/>
    </row>
    <row r="146" spans="1:55" ht="19.5" customHeight="1" x14ac:dyDescent="0.25">
      <c r="A146" s="513" t="s">
        <v>260</v>
      </c>
      <c r="B146" s="514"/>
      <c r="C146" s="514"/>
      <c r="D146" s="514"/>
      <c r="E146" s="514"/>
      <c r="F146" s="514"/>
      <c r="G146" s="514"/>
      <c r="H146" s="514"/>
      <c r="I146" s="514"/>
      <c r="J146" s="514"/>
      <c r="K146" s="514"/>
      <c r="L146" s="514"/>
      <c r="M146" s="514"/>
      <c r="N146" s="514"/>
      <c r="O146" s="514"/>
      <c r="P146" s="514"/>
      <c r="Q146" s="514"/>
      <c r="R146" s="514"/>
      <c r="S146" s="514"/>
      <c r="T146" s="514"/>
      <c r="U146" s="514"/>
      <c r="V146" s="514"/>
      <c r="W146" s="514"/>
      <c r="X146" s="514"/>
      <c r="Y146" s="514"/>
      <c r="Z146" s="514"/>
      <c r="AA146" s="514"/>
      <c r="AB146" s="514"/>
      <c r="AC146" s="514"/>
      <c r="AD146" s="514"/>
      <c r="AE146" s="514"/>
      <c r="AF146" s="514"/>
      <c r="AG146" s="514"/>
      <c r="AH146" s="514"/>
      <c r="AI146" s="514"/>
      <c r="AJ146" s="514"/>
      <c r="AK146" s="514"/>
      <c r="AL146" s="514"/>
      <c r="AM146" s="514"/>
      <c r="AN146" s="514"/>
      <c r="AO146" s="514"/>
      <c r="AP146" s="514"/>
      <c r="AQ146" s="514"/>
      <c r="AR146" s="514"/>
      <c r="AS146" s="514"/>
      <c r="AT146" s="514"/>
      <c r="AU146" s="514"/>
      <c r="AV146" s="514"/>
      <c r="AW146" s="514"/>
      <c r="AX146" s="514"/>
      <c r="AY146" s="514"/>
      <c r="AZ146" s="514"/>
      <c r="BA146" s="514"/>
      <c r="BB146" s="514"/>
      <c r="BC146" s="515"/>
    </row>
    <row r="147" spans="1:55" ht="15" customHeight="1" x14ac:dyDescent="0.25">
      <c r="A147" s="492" t="s">
        <v>343</v>
      </c>
      <c r="B147" s="493"/>
      <c r="C147" s="494"/>
      <c r="D147" s="139" t="s">
        <v>41</v>
      </c>
      <c r="E147" s="333">
        <f>E148+E149</f>
        <v>74202.855859999996</v>
      </c>
      <c r="F147" s="333">
        <f>F148+F149</f>
        <v>23095.28817</v>
      </c>
      <c r="G147" s="333"/>
      <c r="H147" s="302">
        <f>H148+H149</f>
        <v>0</v>
      </c>
      <c r="I147" s="302">
        <f>I148+I149</f>
        <v>0</v>
      </c>
      <c r="J147" s="302"/>
      <c r="K147" s="296">
        <f>K148+K149</f>
        <v>3000</v>
      </c>
      <c r="L147" s="296">
        <f>L148+L149</f>
        <v>3000</v>
      </c>
      <c r="M147" s="296"/>
      <c r="N147" s="302">
        <f>N148+N149</f>
        <v>10369.811169999999</v>
      </c>
      <c r="O147" s="302">
        <f>O148+O149</f>
        <v>10369.811169999999</v>
      </c>
      <c r="P147" s="302"/>
      <c r="Q147" s="296">
        <f>Q148+Q149</f>
        <v>8389.07</v>
      </c>
      <c r="R147" s="296">
        <f>R148+R149</f>
        <v>9725.476999999999</v>
      </c>
      <c r="S147" s="296"/>
      <c r="T147" s="302">
        <f>T148+T149</f>
        <v>5042.9699999999993</v>
      </c>
      <c r="U147" s="302">
        <f>U148+U149</f>
        <v>0</v>
      </c>
      <c r="V147" s="302"/>
      <c r="W147" s="296">
        <f>W148+W149</f>
        <v>5194.8671899999999</v>
      </c>
      <c r="X147" s="296">
        <f>X148+X149</f>
        <v>0</v>
      </c>
      <c r="Y147" s="296"/>
      <c r="Z147" s="302">
        <f t="shared" ref="Z147:AC147" si="635">Z148+Z149</f>
        <v>9858.5889200000001</v>
      </c>
      <c r="AA147" s="302">
        <f t="shared" si="635"/>
        <v>0</v>
      </c>
      <c r="AB147" s="302">
        <f t="shared" si="635"/>
        <v>0</v>
      </c>
      <c r="AC147" s="302">
        <f t="shared" si="635"/>
        <v>0</v>
      </c>
      <c r="AD147" s="302"/>
      <c r="AE147" s="296">
        <f t="shared" ref="AE147:AH147" si="636">AE148+AE149</f>
        <v>4389.07</v>
      </c>
      <c r="AF147" s="296">
        <f t="shared" si="636"/>
        <v>0</v>
      </c>
      <c r="AG147" s="296">
        <f t="shared" si="636"/>
        <v>0</v>
      </c>
      <c r="AH147" s="296">
        <f t="shared" si="636"/>
        <v>0</v>
      </c>
      <c r="AI147" s="296"/>
      <c r="AJ147" s="302">
        <f t="shared" ref="AJ147:AM147" si="637">AJ148+AJ149</f>
        <v>4389.07</v>
      </c>
      <c r="AK147" s="302">
        <f t="shared" si="637"/>
        <v>0</v>
      </c>
      <c r="AL147" s="302">
        <f t="shared" si="637"/>
        <v>0</v>
      </c>
      <c r="AM147" s="302">
        <f t="shared" si="637"/>
        <v>0</v>
      </c>
      <c r="AN147" s="302"/>
      <c r="AO147" s="296">
        <f t="shared" ref="AO147:AR147" si="638">AO148+AO149</f>
        <v>10513.378779999999</v>
      </c>
      <c r="AP147" s="296">
        <f t="shared" si="638"/>
        <v>0</v>
      </c>
      <c r="AQ147" s="296">
        <f t="shared" si="638"/>
        <v>0</v>
      </c>
      <c r="AR147" s="296">
        <f t="shared" si="638"/>
        <v>0</v>
      </c>
      <c r="AS147" s="296"/>
      <c r="AT147" s="302">
        <f t="shared" ref="AT147:AW147" si="639">AT148+AT149</f>
        <v>7801.1299999999992</v>
      </c>
      <c r="AU147" s="302">
        <f t="shared" si="639"/>
        <v>0</v>
      </c>
      <c r="AV147" s="302">
        <f t="shared" si="639"/>
        <v>0</v>
      </c>
      <c r="AW147" s="302">
        <f t="shared" si="639"/>
        <v>0</v>
      </c>
      <c r="AX147" s="302"/>
      <c r="AY147" s="296">
        <f>AY148+AY149</f>
        <v>5254.8998000000001</v>
      </c>
      <c r="AZ147" s="296">
        <f>AZ148+AZ149</f>
        <v>0</v>
      </c>
      <c r="BA147" s="296"/>
      <c r="BB147" s="498"/>
      <c r="BC147" s="393"/>
    </row>
    <row r="148" spans="1:55" ht="39" customHeight="1" x14ac:dyDescent="0.25">
      <c r="A148" s="495"/>
      <c r="B148" s="496"/>
      <c r="C148" s="497"/>
      <c r="D148" s="268" t="s">
        <v>2</v>
      </c>
      <c r="E148" s="307">
        <f>E87+E136</f>
        <v>56074.563499999997</v>
      </c>
      <c r="F148" s="307">
        <f>F87+F136</f>
        <v>15564.652999999998</v>
      </c>
      <c r="G148" s="307"/>
      <c r="H148" s="295">
        <f>H87+H136</f>
        <v>0</v>
      </c>
      <c r="I148" s="295">
        <f>I87+I136</f>
        <v>0</v>
      </c>
      <c r="J148" s="295"/>
      <c r="K148" s="296">
        <f>K87+K136</f>
        <v>0</v>
      </c>
      <c r="L148" s="296">
        <f>L87+L136</f>
        <v>0</v>
      </c>
      <c r="M148" s="296"/>
      <c r="N148" s="295">
        <f>N87+N136</f>
        <v>9839.1759999999995</v>
      </c>
      <c r="O148" s="295">
        <f>O87+O136</f>
        <v>9839.1759999999995</v>
      </c>
      <c r="P148" s="295"/>
      <c r="Q148" s="296">
        <f>Q87+Q136</f>
        <v>4389.07</v>
      </c>
      <c r="R148" s="296">
        <f>R87+R136</f>
        <v>5725.4769999999999</v>
      </c>
      <c r="S148" s="296"/>
      <c r="T148" s="295">
        <f>T87+T136</f>
        <v>4889.07</v>
      </c>
      <c r="U148" s="295">
        <f>U87+U136</f>
        <v>0</v>
      </c>
      <c r="V148" s="295"/>
      <c r="W148" s="296">
        <f>W87+W136</f>
        <v>4912.71</v>
      </c>
      <c r="X148" s="296">
        <f>X87+X136</f>
        <v>0</v>
      </c>
      <c r="Y148" s="296"/>
      <c r="Z148" s="295">
        <f>Z87+Z136</f>
        <v>5146.3125</v>
      </c>
      <c r="AA148" s="295">
        <f>AA87+AA136</f>
        <v>0</v>
      </c>
      <c r="AB148" s="295">
        <f>AB87+AB136</f>
        <v>0</v>
      </c>
      <c r="AC148" s="295">
        <f>AC87+AC136</f>
        <v>0</v>
      </c>
      <c r="AD148" s="295"/>
      <c r="AE148" s="296">
        <f>AE87+AE136</f>
        <v>4389.07</v>
      </c>
      <c r="AF148" s="296">
        <f>AF87+AF136</f>
        <v>0</v>
      </c>
      <c r="AG148" s="296">
        <f>AG87+AG136</f>
        <v>0</v>
      </c>
      <c r="AH148" s="296">
        <f>AH87+AH136</f>
        <v>0</v>
      </c>
      <c r="AI148" s="296"/>
      <c r="AJ148" s="295">
        <f>AJ87+AJ136</f>
        <v>4389.07</v>
      </c>
      <c r="AK148" s="295">
        <f>AK87+AK136</f>
        <v>0</v>
      </c>
      <c r="AL148" s="295">
        <f>AL87+AL136</f>
        <v>0</v>
      </c>
      <c r="AM148" s="295">
        <f>AM87+AM136</f>
        <v>0</v>
      </c>
      <c r="AN148" s="295"/>
      <c r="AO148" s="296">
        <f>AO87+AO136</f>
        <v>5948.3125</v>
      </c>
      <c r="AP148" s="296">
        <f>AP87+AP136</f>
        <v>0</v>
      </c>
      <c r="AQ148" s="296">
        <f>AQ87+AQ136</f>
        <v>0</v>
      </c>
      <c r="AR148" s="296">
        <f>AR87+AR136</f>
        <v>0</v>
      </c>
      <c r="AS148" s="296"/>
      <c r="AT148" s="295">
        <f>AT87+AT136</f>
        <v>7717.1299999999992</v>
      </c>
      <c r="AU148" s="295">
        <f>AU87+AU136</f>
        <v>0</v>
      </c>
      <c r="AV148" s="295">
        <f>AV87+AV136</f>
        <v>0</v>
      </c>
      <c r="AW148" s="295">
        <f>AW87+AW136</f>
        <v>0</v>
      </c>
      <c r="AX148" s="295"/>
      <c r="AY148" s="296">
        <f>AY87+AY136</f>
        <v>4454.6424999999999</v>
      </c>
      <c r="AZ148" s="296">
        <f>AZ87+AZ136</f>
        <v>0</v>
      </c>
      <c r="BA148" s="296"/>
      <c r="BB148" s="499"/>
      <c r="BC148" s="393"/>
    </row>
    <row r="149" spans="1:55" ht="31.5" customHeight="1" x14ac:dyDescent="0.25">
      <c r="A149" s="495"/>
      <c r="B149" s="496"/>
      <c r="C149" s="497"/>
      <c r="D149" s="269" t="s">
        <v>43</v>
      </c>
      <c r="E149" s="307">
        <f>E88+E105+E125</f>
        <v>18128.292359999999</v>
      </c>
      <c r="F149" s="307">
        <f>F88+F105+F125</f>
        <v>7530.6351699999996</v>
      </c>
      <c r="G149" s="307"/>
      <c r="H149" s="295">
        <f>H88+H105+H125</f>
        <v>0</v>
      </c>
      <c r="I149" s="295">
        <f>I88+I105+I125</f>
        <v>0</v>
      </c>
      <c r="J149" s="295"/>
      <c r="K149" s="296">
        <f>K88+K105+K125</f>
        <v>3000</v>
      </c>
      <c r="L149" s="296">
        <f>L88+L105+L125</f>
        <v>3000</v>
      </c>
      <c r="M149" s="296"/>
      <c r="N149" s="295">
        <f>N88+N105+N125</f>
        <v>530.63517000000002</v>
      </c>
      <c r="O149" s="295">
        <f>O88+O105+O125</f>
        <v>530.63517000000002</v>
      </c>
      <c r="P149" s="295"/>
      <c r="Q149" s="296">
        <f>Q88+Q105+Q125</f>
        <v>4000</v>
      </c>
      <c r="R149" s="296">
        <f>R88+R105+R125</f>
        <v>4000</v>
      </c>
      <c r="S149" s="296"/>
      <c r="T149" s="295">
        <f>T88+T105+T125</f>
        <v>153.9</v>
      </c>
      <c r="U149" s="295">
        <f>U88+U105+U125</f>
        <v>0</v>
      </c>
      <c r="V149" s="295"/>
      <c r="W149" s="296">
        <f>W88+W105+W125</f>
        <v>282.15719000000001</v>
      </c>
      <c r="X149" s="296">
        <f>X88+X105+X125</f>
        <v>0</v>
      </c>
      <c r="Y149" s="296"/>
      <c r="Z149" s="295">
        <f>Z88+Z105+Z125</f>
        <v>4712.2764200000001</v>
      </c>
      <c r="AA149" s="295">
        <f>AA88+AA105+AA125</f>
        <v>0</v>
      </c>
      <c r="AB149" s="295">
        <f>AB88+AB105+AB125</f>
        <v>0</v>
      </c>
      <c r="AC149" s="295">
        <f>AC88+AC105+AC125</f>
        <v>0</v>
      </c>
      <c r="AD149" s="295"/>
      <c r="AE149" s="296">
        <f>AE88+AE105+AE125</f>
        <v>0</v>
      </c>
      <c r="AF149" s="296">
        <f>AF88+AF105+AF125</f>
        <v>0</v>
      </c>
      <c r="AG149" s="296">
        <f>AG88+AG105+AG125</f>
        <v>0</v>
      </c>
      <c r="AH149" s="296">
        <f>AH88+AH105+AH125</f>
        <v>0</v>
      </c>
      <c r="AI149" s="296"/>
      <c r="AJ149" s="295">
        <f>AJ88+AJ105+AJ125</f>
        <v>0</v>
      </c>
      <c r="AK149" s="295">
        <f>AK88+AK105+AK125</f>
        <v>0</v>
      </c>
      <c r="AL149" s="295">
        <f>AL88+AL105+AL125</f>
        <v>0</v>
      </c>
      <c r="AM149" s="295">
        <f>AM88+AM105+AM125</f>
        <v>0</v>
      </c>
      <c r="AN149" s="295"/>
      <c r="AO149" s="296">
        <f>AO88+AO105+AO125+AO92</f>
        <v>4565.06628</v>
      </c>
      <c r="AP149" s="296">
        <f>AP88+AP105+AP125</f>
        <v>0</v>
      </c>
      <c r="AQ149" s="296">
        <f>AQ88+AQ105+AQ125</f>
        <v>0</v>
      </c>
      <c r="AR149" s="296">
        <f>AR88+AR105+AR125+AR92</f>
        <v>0</v>
      </c>
      <c r="AS149" s="296"/>
      <c r="AT149" s="295">
        <f>AT88+AT105+AT125+AT92</f>
        <v>84</v>
      </c>
      <c r="AU149" s="295">
        <f>AU88+AU105+AU125</f>
        <v>0</v>
      </c>
      <c r="AV149" s="295">
        <f>AV88+AV105+AV125</f>
        <v>0</v>
      </c>
      <c r="AW149" s="295">
        <f>AW88+AW105+AW125+AW92</f>
        <v>0</v>
      </c>
      <c r="AX149" s="295"/>
      <c r="AY149" s="296">
        <f>AY88+AY105+AY125+AY92</f>
        <v>800.25729999999999</v>
      </c>
      <c r="AZ149" s="296">
        <f>AZ88+AZ105+AZ125+AZ92</f>
        <v>0</v>
      </c>
      <c r="BA149" s="296"/>
      <c r="BB149" s="499"/>
      <c r="BC149" s="393"/>
    </row>
    <row r="150" spans="1:55" ht="21" customHeight="1" x14ac:dyDescent="0.25">
      <c r="A150" s="500" t="s">
        <v>344</v>
      </c>
      <c r="B150" s="501"/>
      <c r="C150" s="502"/>
      <c r="D150" s="179" t="s">
        <v>41</v>
      </c>
      <c r="E150" s="333">
        <f>E151</f>
        <v>20</v>
      </c>
      <c r="F150" s="333">
        <f>F151</f>
        <v>20</v>
      </c>
      <c r="G150" s="333"/>
      <c r="H150" s="302">
        <f>H151</f>
        <v>0</v>
      </c>
      <c r="I150" s="302">
        <f>I151</f>
        <v>0</v>
      </c>
      <c r="J150" s="302"/>
      <c r="K150" s="296">
        <f>K151</f>
        <v>0</v>
      </c>
      <c r="L150" s="296">
        <f>L151</f>
        <v>0</v>
      </c>
      <c r="M150" s="296"/>
      <c r="N150" s="302">
        <f>N151</f>
        <v>20</v>
      </c>
      <c r="O150" s="302">
        <f>O151</f>
        <v>20</v>
      </c>
      <c r="P150" s="302"/>
      <c r="Q150" s="296">
        <f>Q151</f>
        <v>0</v>
      </c>
      <c r="R150" s="296">
        <f>R151</f>
        <v>0</v>
      </c>
      <c r="S150" s="296"/>
      <c r="T150" s="302">
        <f>T151</f>
        <v>0</v>
      </c>
      <c r="U150" s="302">
        <f>U151</f>
        <v>0</v>
      </c>
      <c r="V150" s="302"/>
      <c r="W150" s="296">
        <f>W151</f>
        <v>0</v>
      </c>
      <c r="X150" s="296">
        <f>X151</f>
        <v>0</v>
      </c>
      <c r="Y150" s="296"/>
      <c r="Z150" s="302">
        <f t="shared" ref="Z150:AC150" si="640">Z151</f>
        <v>0</v>
      </c>
      <c r="AA150" s="302">
        <f t="shared" si="640"/>
        <v>0</v>
      </c>
      <c r="AB150" s="302">
        <f t="shared" si="640"/>
        <v>0</v>
      </c>
      <c r="AC150" s="302">
        <f t="shared" si="640"/>
        <v>0</v>
      </c>
      <c r="AD150" s="302"/>
      <c r="AE150" s="296">
        <f t="shared" ref="AE150:AH150" si="641">AE151</f>
        <v>0</v>
      </c>
      <c r="AF150" s="296">
        <f t="shared" si="641"/>
        <v>0</v>
      </c>
      <c r="AG150" s="296">
        <f t="shared" si="641"/>
        <v>0</v>
      </c>
      <c r="AH150" s="296">
        <f t="shared" si="641"/>
        <v>0</v>
      </c>
      <c r="AI150" s="296"/>
      <c r="AJ150" s="302">
        <f t="shared" ref="AJ150:AM150" si="642">AJ151</f>
        <v>0</v>
      </c>
      <c r="AK150" s="302">
        <f t="shared" si="642"/>
        <v>0</v>
      </c>
      <c r="AL150" s="302">
        <f t="shared" si="642"/>
        <v>0</v>
      </c>
      <c r="AM150" s="302">
        <f t="shared" si="642"/>
        <v>0</v>
      </c>
      <c r="AN150" s="302"/>
      <c r="AO150" s="296">
        <f t="shared" ref="AO150:AR150" si="643">AO151</f>
        <v>0</v>
      </c>
      <c r="AP150" s="296">
        <f t="shared" si="643"/>
        <v>0</v>
      </c>
      <c r="AQ150" s="296">
        <f t="shared" si="643"/>
        <v>0</v>
      </c>
      <c r="AR150" s="296">
        <f t="shared" si="643"/>
        <v>0</v>
      </c>
      <c r="AS150" s="296"/>
      <c r="AT150" s="302">
        <f t="shared" ref="AT150:AW150" si="644">AT151</f>
        <v>0</v>
      </c>
      <c r="AU150" s="302">
        <f t="shared" si="644"/>
        <v>0</v>
      </c>
      <c r="AV150" s="302">
        <f t="shared" si="644"/>
        <v>0</v>
      </c>
      <c r="AW150" s="302">
        <f t="shared" si="644"/>
        <v>0</v>
      </c>
      <c r="AX150" s="302"/>
      <c r="AY150" s="296">
        <f>AY151</f>
        <v>0</v>
      </c>
      <c r="AZ150" s="296">
        <f>AZ151</f>
        <v>0</v>
      </c>
      <c r="BA150" s="296"/>
      <c r="BB150" s="498"/>
      <c r="BC150" s="393"/>
    </row>
    <row r="151" spans="1:55" ht="32.25" customHeight="1" x14ac:dyDescent="0.25">
      <c r="A151" s="503"/>
      <c r="B151" s="504"/>
      <c r="C151" s="505"/>
      <c r="D151" s="269" t="s">
        <v>43</v>
      </c>
      <c r="E151" s="307">
        <f>E145</f>
        <v>20</v>
      </c>
      <c r="F151" s="307">
        <f>F145</f>
        <v>20</v>
      </c>
      <c r="G151" s="307"/>
      <c r="H151" s="295">
        <f>H145</f>
        <v>0</v>
      </c>
      <c r="I151" s="295">
        <f>I145</f>
        <v>0</v>
      </c>
      <c r="J151" s="295"/>
      <c r="K151" s="296">
        <f>K145</f>
        <v>0</v>
      </c>
      <c r="L151" s="296">
        <f>L145</f>
        <v>0</v>
      </c>
      <c r="M151" s="296"/>
      <c r="N151" s="295">
        <f>N145</f>
        <v>20</v>
      </c>
      <c r="O151" s="295">
        <f>O145</f>
        <v>20</v>
      </c>
      <c r="P151" s="295"/>
      <c r="Q151" s="296">
        <f>Q145</f>
        <v>0</v>
      </c>
      <c r="R151" s="296">
        <f>R145</f>
        <v>0</v>
      </c>
      <c r="S151" s="296"/>
      <c r="T151" s="295">
        <f>T145</f>
        <v>0</v>
      </c>
      <c r="U151" s="295">
        <f>U145</f>
        <v>0</v>
      </c>
      <c r="V151" s="295"/>
      <c r="W151" s="296">
        <f>W145</f>
        <v>0</v>
      </c>
      <c r="X151" s="296">
        <f>X145</f>
        <v>0</v>
      </c>
      <c r="Y151" s="296"/>
      <c r="Z151" s="295">
        <f t="shared" ref="Z151:AC151" si="645">Z145</f>
        <v>0</v>
      </c>
      <c r="AA151" s="295">
        <f t="shared" si="645"/>
        <v>0</v>
      </c>
      <c r="AB151" s="295">
        <f t="shared" si="645"/>
        <v>0</v>
      </c>
      <c r="AC151" s="295">
        <f t="shared" si="645"/>
        <v>0</v>
      </c>
      <c r="AD151" s="295"/>
      <c r="AE151" s="296">
        <f t="shared" ref="AE151:AH151" si="646">AE145</f>
        <v>0</v>
      </c>
      <c r="AF151" s="296">
        <f t="shared" si="646"/>
        <v>0</v>
      </c>
      <c r="AG151" s="296">
        <f t="shared" si="646"/>
        <v>0</v>
      </c>
      <c r="AH151" s="296">
        <f t="shared" si="646"/>
        <v>0</v>
      </c>
      <c r="AI151" s="296"/>
      <c r="AJ151" s="295">
        <f t="shared" ref="AJ151:AM151" si="647">AJ145</f>
        <v>0</v>
      </c>
      <c r="AK151" s="295">
        <f t="shared" si="647"/>
        <v>0</v>
      </c>
      <c r="AL151" s="295">
        <f t="shared" si="647"/>
        <v>0</v>
      </c>
      <c r="AM151" s="295">
        <f t="shared" si="647"/>
        <v>0</v>
      </c>
      <c r="AN151" s="295"/>
      <c r="AO151" s="296">
        <f t="shared" ref="AO151:AR151" si="648">AO145</f>
        <v>0</v>
      </c>
      <c r="AP151" s="296">
        <f t="shared" si="648"/>
        <v>0</v>
      </c>
      <c r="AQ151" s="296">
        <f t="shared" si="648"/>
        <v>0</v>
      </c>
      <c r="AR151" s="296">
        <f t="shared" si="648"/>
        <v>0</v>
      </c>
      <c r="AS151" s="296"/>
      <c r="AT151" s="295">
        <f t="shared" ref="AT151:AW151" si="649">AT145</f>
        <v>0</v>
      </c>
      <c r="AU151" s="295">
        <f t="shared" si="649"/>
        <v>0</v>
      </c>
      <c r="AV151" s="295">
        <f t="shared" si="649"/>
        <v>0</v>
      </c>
      <c r="AW151" s="295">
        <f t="shared" si="649"/>
        <v>0</v>
      </c>
      <c r="AX151" s="295"/>
      <c r="AY151" s="296">
        <f>AY145</f>
        <v>0</v>
      </c>
      <c r="AZ151" s="296">
        <f>AZ145</f>
        <v>0</v>
      </c>
      <c r="BA151" s="296"/>
      <c r="BB151" s="499"/>
      <c r="BC151" s="393"/>
    </row>
    <row r="152" spans="1:55" s="100" customFormat="1" ht="27.6" customHeight="1" x14ac:dyDescent="0.25">
      <c r="A152" s="506" t="s">
        <v>345</v>
      </c>
      <c r="B152" s="507"/>
      <c r="C152" s="508"/>
      <c r="D152" s="139" t="s">
        <v>41</v>
      </c>
      <c r="E152" s="333">
        <f>E153</f>
        <v>0</v>
      </c>
      <c r="F152" s="333">
        <f>F153</f>
        <v>0</v>
      </c>
      <c r="G152" s="333"/>
      <c r="H152" s="302">
        <f>H153</f>
        <v>0</v>
      </c>
      <c r="I152" s="302">
        <f>I153</f>
        <v>0</v>
      </c>
      <c r="J152" s="302"/>
      <c r="K152" s="296">
        <f>K153</f>
        <v>0</v>
      </c>
      <c r="L152" s="296">
        <f>L153</f>
        <v>0</v>
      </c>
      <c r="M152" s="296"/>
      <c r="N152" s="302">
        <f>N153</f>
        <v>0</v>
      </c>
      <c r="O152" s="302">
        <f>O153</f>
        <v>0</v>
      </c>
      <c r="P152" s="302"/>
      <c r="Q152" s="296">
        <f>Q153</f>
        <v>0</v>
      </c>
      <c r="R152" s="296">
        <f>R153</f>
        <v>0</v>
      </c>
      <c r="S152" s="296"/>
      <c r="T152" s="302">
        <f>T153</f>
        <v>0</v>
      </c>
      <c r="U152" s="302">
        <f>U153</f>
        <v>0</v>
      </c>
      <c r="V152" s="302"/>
      <c r="W152" s="296">
        <f>W153</f>
        <v>0</v>
      </c>
      <c r="X152" s="296">
        <f>X153</f>
        <v>0</v>
      </c>
      <c r="Y152" s="296"/>
      <c r="Z152" s="302">
        <f t="shared" ref="Z152:AC153" si="650">Z153</f>
        <v>0</v>
      </c>
      <c r="AA152" s="302">
        <f t="shared" si="650"/>
        <v>0</v>
      </c>
      <c r="AB152" s="302">
        <f t="shared" si="650"/>
        <v>0</v>
      </c>
      <c r="AC152" s="302">
        <f t="shared" si="650"/>
        <v>0</v>
      </c>
      <c r="AD152" s="302"/>
      <c r="AE152" s="296">
        <f t="shared" ref="AE152:AH153" si="651">AE153</f>
        <v>0</v>
      </c>
      <c r="AF152" s="296">
        <f t="shared" si="651"/>
        <v>0</v>
      </c>
      <c r="AG152" s="296">
        <f t="shared" si="651"/>
        <v>0</v>
      </c>
      <c r="AH152" s="296">
        <f t="shared" si="651"/>
        <v>0</v>
      </c>
      <c r="AI152" s="296"/>
      <c r="AJ152" s="302">
        <f t="shared" ref="AJ152:AM153" si="652">AJ153</f>
        <v>0</v>
      </c>
      <c r="AK152" s="302">
        <f t="shared" si="652"/>
        <v>0</v>
      </c>
      <c r="AL152" s="302">
        <f t="shared" si="652"/>
        <v>0</v>
      </c>
      <c r="AM152" s="302">
        <f t="shared" si="652"/>
        <v>0</v>
      </c>
      <c r="AN152" s="302"/>
      <c r="AO152" s="296">
        <f t="shared" ref="AO152:AR153" si="653">AO153</f>
        <v>0</v>
      </c>
      <c r="AP152" s="296">
        <f t="shared" si="653"/>
        <v>0</v>
      </c>
      <c r="AQ152" s="296">
        <f t="shared" si="653"/>
        <v>0</v>
      </c>
      <c r="AR152" s="296">
        <f t="shared" si="653"/>
        <v>0</v>
      </c>
      <c r="AS152" s="296"/>
      <c r="AT152" s="302">
        <f t="shared" ref="AT152:AW153" si="654">AT153</f>
        <v>0</v>
      </c>
      <c r="AU152" s="302">
        <f t="shared" si="654"/>
        <v>0</v>
      </c>
      <c r="AV152" s="302">
        <f t="shared" si="654"/>
        <v>0</v>
      </c>
      <c r="AW152" s="302">
        <f t="shared" si="654"/>
        <v>0</v>
      </c>
      <c r="AX152" s="302"/>
      <c r="AY152" s="296">
        <f>AY153</f>
        <v>0</v>
      </c>
      <c r="AZ152" s="296">
        <f>AZ153</f>
        <v>0</v>
      </c>
      <c r="BA152" s="296"/>
      <c r="BB152" s="498"/>
      <c r="BC152" s="393"/>
    </row>
    <row r="153" spans="1:55" s="101" customFormat="1" ht="28.5" customHeight="1" x14ac:dyDescent="0.25">
      <c r="A153" s="509"/>
      <c r="B153" s="510"/>
      <c r="C153" s="511"/>
      <c r="D153" s="269" t="s">
        <v>43</v>
      </c>
      <c r="E153" s="307">
        <f>E154</f>
        <v>0</v>
      </c>
      <c r="F153" s="307">
        <f>F154</f>
        <v>0</v>
      </c>
      <c r="G153" s="307"/>
      <c r="H153" s="295">
        <f>H154</f>
        <v>0</v>
      </c>
      <c r="I153" s="295">
        <f>I154</f>
        <v>0</v>
      </c>
      <c r="J153" s="295"/>
      <c r="K153" s="296">
        <f>K154</f>
        <v>0</v>
      </c>
      <c r="L153" s="296">
        <f>L154</f>
        <v>0</v>
      </c>
      <c r="M153" s="296"/>
      <c r="N153" s="295">
        <f>N154</f>
        <v>0</v>
      </c>
      <c r="O153" s="295">
        <f>O154</f>
        <v>0</v>
      </c>
      <c r="P153" s="295"/>
      <c r="Q153" s="296">
        <f>Q154</f>
        <v>0</v>
      </c>
      <c r="R153" s="296">
        <f>R154</f>
        <v>0</v>
      </c>
      <c r="S153" s="296"/>
      <c r="T153" s="295">
        <f>T154</f>
        <v>0</v>
      </c>
      <c r="U153" s="295">
        <f>U154</f>
        <v>0</v>
      </c>
      <c r="V153" s="295"/>
      <c r="W153" s="296">
        <f>W154</f>
        <v>0</v>
      </c>
      <c r="X153" s="296">
        <f>X154</f>
        <v>0</v>
      </c>
      <c r="Y153" s="296"/>
      <c r="Z153" s="295">
        <f t="shared" si="650"/>
        <v>0</v>
      </c>
      <c r="AA153" s="295">
        <f t="shared" si="650"/>
        <v>0</v>
      </c>
      <c r="AB153" s="295">
        <f t="shared" si="650"/>
        <v>0</v>
      </c>
      <c r="AC153" s="295">
        <f t="shared" si="650"/>
        <v>0</v>
      </c>
      <c r="AD153" s="295"/>
      <c r="AE153" s="296">
        <f t="shared" si="651"/>
        <v>0</v>
      </c>
      <c r="AF153" s="296">
        <f t="shared" si="651"/>
        <v>0</v>
      </c>
      <c r="AG153" s="296">
        <f t="shared" si="651"/>
        <v>0</v>
      </c>
      <c r="AH153" s="296">
        <f t="shared" si="651"/>
        <v>0</v>
      </c>
      <c r="AI153" s="296"/>
      <c r="AJ153" s="295">
        <f t="shared" si="652"/>
        <v>0</v>
      </c>
      <c r="AK153" s="295">
        <f t="shared" si="652"/>
        <v>0</v>
      </c>
      <c r="AL153" s="295">
        <f t="shared" si="652"/>
        <v>0</v>
      </c>
      <c r="AM153" s="295">
        <f t="shared" si="652"/>
        <v>0</v>
      </c>
      <c r="AN153" s="295"/>
      <c r="AO153" s="296">
        <f t="shared" si="653"/>
        <v>0</v>
      </c>
      <c r="AP153" s="296">
        <f t="shared" si="653"/>
        <v>0</v>
      </c>
      <c r="AQ153" s="296">
        <f t="shared" si="653"/>
        <v>0</v>
      </c>
      <c r="AR153" s="296">
        <f t="shared" si="653"/>
        <v>0</v>
      </c>
      <c r="AS153" s="296"/>
      <c r="AT153" s="295">
        <f t="shared" si="654"/>
        <v>0</v>
      </c>
      <c r="AU153" s="295">
        <f t="shared" si="654"/>
        <v>0</v>
      </c>
      <c r="AV153" s="295">
        <f t="shared" si="654"/>
        <v>0</v>
      </c>
      <c r="AW153" s="295">
        <f t="shared" si="654"/>
        <v>0</v>
      </c>
      <c r="AX153" s="295"/>
      <c r="AY153" s="296">
        <f>AY154</f>
        <v>0</v>
      </c>
      <c r="AZ153" s="296">
        <f>AZ154</f>
        <v>0</v>
      </c>
      <c r="BA153" s="296"/>
      <c r="BB153" s="499"/>
      <c r="BC153" s="393"/>
    </row>
    <row r="154" spans="1:55" ht="42" customHeight="1" thickBot="1" x14ac:dyDescent="0.3">
      <c r="A154" s="509"/>
      <c r="B154" s="510"/>
      <c r="C154" s="511"/>
      <c r="D154" s="298" t="s">
        <v>317</v>
      </c>
      <c r="E154" s="307">
        <f>E138</f>
        <v>0</v>
      </c>
      <c r="F154" s="307">
        <f>F138</f>
        <v>0</v>
      </c>
      <c r="G154" s="307"/>
      <c r="H154" s="295">
        <f>H138</f>
        <v>0</v>
      </c>
      <c r="I154" s="295">
        <f>I138</f>
        <v>0</v>
      </c>
      <c r="J154" s="295"/>
      <c r="K154" s="296">
        <f>K138</f>
        <v>0</v>
      </c>
      <c r="L154" s="296">
        <f>L138</f>
        <v>0</v>
      </c>
      <c r="M154" s="296"/>
      <c r="N154" s="295">
        <f>N138</f>
        <v>0</v>
      </c>
      <c r="O154" s="295">
        <f>O138</f>
        <v>0</v>
      </c>
      <c r="P154" s="295"/>
      <c r="Q154" s="296">
        <f>Q138</f>
        <v>0</v>
      </c>
      <c r="R154" s="296">
        <f>R138</f>
        <v>0</v>
      </c>
      <c r="S154" s="296"/>
      <c r="T154" s="295">
        <f>T138</f>
        <v>0</v>
      </c>
      <c r="U154" s="295">
        <f>U138</f>
        <v>0</v>
      </c>
      <c r="V154" s="295"/>
      <c r="W154" s="296">
        <f>W138</f>
        <v>0</v>
      </c>
      <c r="X154" s="296">
        <f>X138</f>
        <v>0</v>
      </c>
      <c r="Y154" s="296"/>
      <c r="Z154" s="295">
        <f t="shared" ref="Z154:AC154" si="655">Z138</f>
        <v>0</v>
      </c>
      <c r="AA154" s="295">
        <f t="shared" si="655"/>
        <v>0</v>
      </c>
      <c r="AB154" s="295">
        <f t="shared" si="655"/>
        <v>0</v>
      </c>
      <c r="AC154" s="295">
        <f t="shared" si="655"/>
        <v>0</v>
      </c>
      <c r="AD154" s="295"/>
      <c r="AE154" s="296">
        <f t="shared" ref="AE154:AH154" si="656">AE138</f>
        <v>0</v>
      </c>
      <c r="AF154" s="296">
        <f t="shared" si="656"/>
        <v>0</v>
      </c>
      <c r="AG154" s="296">
        <f t="shared" si="656"/>
        <v>0</v>
      </c>
      <c r="AH154" s="296">
        <f t="shared" si="656"/>
        <v>0</v>
      </c>
      <c r="AI154" s="296"/>
      <c r="AJ154" s="295">
        <f t="shared" ref="AJ154:AM154" si="657">AJ138</f>
        <v>0</v>
      </c>
      <c r="AK154" s="295">
        <f t="shared" si="657"/>
        <v>0</v>
      </c>
      <c r="AL154" s="295">
        <f t="shared" si="657"/>
        <v>0</v>
      </c>
      <c r="AM154" s="295">
        <f t="shared" si="657"/>
        <v>0</v>
      </c>
      <c r="AN154" s="295"/>
      <c r="AO154" s="296">
        <f t="shared" ref="AO154:AR154" si="658">AO138</f>
        <v>0</v>
      </c>
      <c r="AP154" s="296">
        <f t="shared" si="658"/>
        <v>0</v>
      </c>
      <c r="AQ154" s="296">
        <f t="shared" si="658"/>
        <v>0</v>
      </c>
      <c r="AR154" s="296">
        <f t="shared" si="658"/>
        <v>0</v>
      </c>
      <c r="AS154" s="296"/>
      <c r="AT154" s="295">
        <f t="shared" ref="AT154:AW154" si="659">AT138</f>
        <v>0</v>
      </c>
      <c r="AU154" s="295">
        <f t="shared" si="659"/>
        <v>0</v>
      </c>
      <c r="AV154" s="295">
        <f t="shared" si="659"/>
        <v>0</v>
      </c>
      <c r="AW154" s="295">
        <f t="shared" si="659"/>
        <v>0</v>
      </c>
      <c r="AX154" s="295"/>
      <c r="AY154" s="296">
        <f>AY138</f>
        <v>0</v>
      </c>
      <c r="AZ154" s="296">
        <f>AZ138</f>
        <v>0</v>
      </c>
      <c r="BA154" s="296"/>
      <c r="BB154" s="499"/>
      <c r="BC154" s="393"/>
    </row>
    <row r="155" spans="1:55" ht="24" customHeight="1" x14ac:dyDescent="0.25">
      <c r="A155" s="491" t="s">
        <v>424</v>
      </c>
      <c r="B155" s="491"/>
      <c r="C155" s="491"/>
      <c r="D155" s="491"/>
      <c r="E155" s="491"/>
      <c r="F155" s="491"/>
      <c r="G155" s="491"/>
      <c r="H155" s="491"/>
      <c r="I155" s="491"/>
      <c r="J155" s="491"/>
      <c r="K155" s="491"/>
      <c r="L155" s="491"/>
      <c r="M155" s="491"/>
      <c r="N155" s="491"/>
      <c r="O155" s="491"/>
      <c r="P155" s="491"/>
      <c r="Q155" s="491"/>
      <c r="R155" s="491"/>
      <c r="S155" s="491"/>
      <c r="T155" s="491"/>
      <c r="U155" s="491"/>
      <c r="V155" s="491"/>
      <c r="W155" s="491"/>
      <c r="X155" s="491"/>
      <c r="Y155" s="491"/>
      <c r="Z155" s="491"/>
      <c r="AA155" s="491"/>
      <c r="AB155" s="491"/>
      <c r="AC155" s="491"/>
      <c r="AD155" s="491"/>
      <c r="AE155" s="491"/>
      <c r="AF155" s="491"/>
      <c r="AG155" s="491"/>
      <c r="AH155" s="491"/>
      <c r="AI155" s="491"/>
      <c r="AJ155" s="491"/>
      <c r="AK155" s="491"/>
      <c r="AL155" s="491"/>
      <c r="AM155" s="491"/>
      <c r="AN155" s="491"/>
      <c r="AO155" s="491"/>
      <c r="AP155" s="491"/>
      <c r="AQ155" s="491"/>
      <c r="AR155" s="491"/>
      <c r="AS155" s="491"/>
      <c r="AT155" s="491"/>
      <c r="AU155" s="491"/>
      <c r="AV155" s="491"/>
      <c r="AW155" s="491"/>
      <c r="AX155" s="491"/>
      <c r="AY155" s="491"/>
      <c r="AZ155" s="491"/>
      <c r="BA155" s="491"/>
      <c r="BB155" s="491"/>
      <c r="BC155" s="363"/>
    </row>
    <row r="156" spans="1:55" ht="24" customHeight="1" x14ac:dyDescent="0.25">
      <c r="A156" s="549" t="s">
        <v>277</v>
      </c>
      <c r="B156" s="550"/>
      <c r="C156" s="550"/>
      <c r="D156" s="550"/>
      <c r="E156" s="550"/>
      <c r="F156" s="550"/>
      <c r="G156" s="550"/>
      <c r="H156" s="550"/>
      <c r="I156" s="550"/>
      <c r="J156" s="550"/>
      <c r="K156" s="550"/>
      <c r="L156" s="550"/>
      <c r="M156" s="550"/>
      <c r="N156" s="550"/>
      <c r="O156" s="550"/>
      <c r="P156" s="550"/>
      <c r="Q156" s="550"/>
      <c r="R156" s="550"/>
      <c r="S156" s="550"/>
      <c r="T156" s="550"/>
      <c r="U156" s="550"/>
      <c r="V156" s="550"/>
      <c r="W156" s="550"/>
      <c r="X156" s="550"/>
      <c r="Y156" s="550"/>
      <c r="Z156" s="550"/>
      <c r="AA156" s="550"/>
      <c r="AB156" s="550"/>
      <c r="AC156" s="550"/>
      <c r="AD156" s="550"/>
      <c r="AE156" s="550"/>
      <c r="AF156" s="550"/>
      <c r="AG156" s="550"/>
      <c r="AH156" s="550"/>
      <c r="AI156" s="550"/>
      <c r="AJ156" s="550"/>
      <c r="AK156" s="550"/>
      <c r="AL156" s="550"/>
      <c r="AM156" s="550"/>
      <c r="AN156" s="550"/>
      <c r="AO156" s="550"/>
      <c r="AP156" s="550"/>
      <c r="AQ156" s="550"/>
      <c r="AR156" s="550"/>
      <c r="AS156" s="550"/>
      <c r="AT156" s="550"/>
      <c r="AU156" s="550"/>
      <c r="AV156" s="550"/>
      <c r="AW156" s="550"/>
      <c r="AX156" s="550"/>
      <c r="AY156" s="550"/>
      <c r="AZ156" s="550"/>
      <c r="BA156" s="550"/>
      <c r="BB156" s="550"/>
      <c r="BC156" s="395"/>
    </row>
    <row r="157" spans="1:55" x14ac:dyDescent="0.25">
      <c r="A157" s="137"/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</row>
    <row r="158" spans="1:55" x14ac:dyDescent="0.2">
      <c r="A158" s="489" t="s">
        <v>449</v>
      </c>
      <c r="B158" s="489"/>
      <c r="C158" s="489"/>
      <c r="D158" s="489"/>
      <c r="E158" s="489"/>
      <c r="F158" s="489"/>
      <c r="G158" s="489"/>
      <c r="H158" s="489"/>
      <c r="I158" s="489"/>
      <c r="J158" s="489"/>
      <c r="K158" s="489"/>
      <c r="L158" s="489"/>
      <c r="M158" s="489"/>
      <c r="N158" s="489"/>
      <c r="O158" s="489"/>
      <c r="P158" s="489"/>
      <c r="Q158" s="489"/>
      <c r="R158" s="489"/>
      <c r="S158" s="489"/>
      <c r="T158" s="489"/>
      <c r="U158" s="489"/>
      <c r="V158" s="489"/>
      <c r="W158" s="489"/>
      <c r="X158" s="489"/>
      <c r="Y158" s="489"/>
      <c r="Z158" s="489"/>
      <c r="AA158" s="489"/>
      <c r="AB158" s="489"/>
      <c r="AC158" s="489"/>
      <c r="AD158" s="489"/>
      <c r="AE158" s="489"/>
      <c r="AF158" s="489"/>
      <c r="AG158" s="489"/>
      <c r="AH158" s="489"/>
      <c r="AI158" s="489"/>
      <c r="AJ158" s="489"/>
      <c r="AK158" s="489"/>
      <c r="AL158" s="489"/>
      <c r="AM158" s="489"/>
      <c r="AN158" s="489"/>
      <c r="AO158" s="489"/>
      <c r="AP158" s="489"/>
      <c r="AQ158" s="489"/>
      <c r="AR158" s="489"/>
      <c r="AS158" s="489"/>
      <c r="AT158" s="489"/>
      <c r="AU158" s="489"/>
      <c r="AV158" s="489"/>
      <c r="AW158" s="489"/>
      <c r="AX158" s="489"/>
      <c r="AY158" s="489"/>
      <c r="AZ158" s="114"/>
      <c r="BA158" s="114"/>
    </row>
    <row r="159" spans="1:55" x14ac:dyDescent="0.2">
      <c r="A159" s="114"/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114"/>
      <c r="AM159" s="114"/>
      <c r="AN159" s="114"/>
      <c r="AO159" s="114"/>
      <c r="AP159" s="114"/>
      <c r="AQ159" s="114"/>
      <c r="AR159" s="114"/>
      <c r="AS159" s="114"/>
      <c r="AT159" s="114"/>
      <c r="AU159" s="114"/>
      <c r="AV159" s="114"/>
      <c r="AW159" s="114"/>
      <c r="AX159" s="114"/>
      <c r="AY159" s="114"/>
      <c r="AZ159" s="114"/>
      <c r="BA159" s="114"/>
    </row>
    <row r="160" spans="1:55" ht="15.75" x14ac:dyDescent="0.25">
      <c r="A160" s="512" t="s">
        <v>388</v>
      </c>
      <c r="B160" s="512"/>
      <c r="C160" s="512"/>
      <c r="D160" s="145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110"/>
      <c r="BC160" s="110"/>
    </row>
    <row r="161" spans="1:53" x14ac:dyDescent="0.2">
      <c r="A161" s="146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04"/>
      <c r="AN161" s="104"/>
      <c r="AT161" s="104"/>
      <c r="AU161" s="104"/>
      <c r="AV161" s="104"/>
      <c r="AW161" s="104"/>
      <c r="AX161" s="104"/>
      <c r="AY161" s="95"/>
      <c r="AZ161" s="95"/>
      <c r="BA161" s="95"/>
    </row>
    <row r="162" spans="1:53" x14ac:dyDescent="0.2">
      <c r="A162" s="146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T162" s="104"/>
      <c r="AU162" s="104"/>
      <c r="AV162" s="104"/>
      <c r="AW162" s="104"/>
      <c r="AX162" s="104"/>
      <c r="AY162" s="95"/>
      <c r="AZ162" s="95"/>
      <c r="BA162" s="95"/>
    </row>
    <row r="163" spans="1:53" x14ac:dyDescent="0.2">
      <c r="A163" s="146"/>
      <c r="B163" s="102" t="s">
        <v>261</v>
      </c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T163" s="104"/>
      <c r="AU163" s="104"/>
      <c r="AV163" s="104"/>
      <c r="AW163" s="104"/>
      <c r="AX163" s="104"/>
      <c r="AY163" s="95"/>
      <c r="AZ163" s="95"/>
      <c r="BA163" s="95"/>
    </row>
    <row r="164" spans="1:53" x14ac:dyDescent="0.2">
      <c r="A164" s="146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T164" s="104"/>
      <c r="AU164" s="104"/>
      <c r="AV164" s="104"/>
      <c r="AW164" s="104"/>
      <c r="AX164" s="104"/>
      <c r="AY164" s="95"/>
      <c r="AZ164" s="95"/>
      <c r="BA164" s="95"/>
    </row>
    <row r="165" spans="1:53" x14ac:dyDescent="0.2">
      <c r="A165" s="489" t="s">
        <v>264</v>
      </c>
      <c r="B165" s="489"/>
      <c r="C165" s="489"/>
      <c r="D165" s="490"/>
      <c r="E165" s="490"/>
      <c r="F165" s="490"/>
      <c r="G165" s="490"/>
      <c r="H165" s="490"/>
      <c r="I165" s="490"/>
      <c r="J165" s="490"/>
      <c r="K165" s="490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114"/>
      <c r="AV165" s="114"/>
      <c r="AW165" s="114"/>
      <c r="AX165" s="114"/>
      <c r="AY165" s="114"/>
      <c r="AZ165" s="114"/>
      <c r="BA165" s="114"/>
    </row>
    <row r="168" spans="1:53" ht="14.25" customHeight="1" x14ac:dyDescent="0.3">
      <c r="A168" s="117"/>
      <c r="B168" s="115"/>
      <c r="C168" s="115"/>
      <c r="D168" s="119"/>
      <c r="E168" s="120"/>
      <c r="F168" s="120"/>
      <c r="G168" s="120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5"/>
      <c r="AP168" s="115"/>
      <c r="AQ168" s="115"/>
      <c r="AR168" s="115"/>
      <c r="AS168" s="115"/>
      <c r="AT168" s="116"/>
      <c r="AU168" s="116"/>
      <c r="AV168" s="116"/>
      <c r="AW168" s="116"/>
      <c r="AX168" s="116"/>
      <c r="AY168" s="121"/>
      <c r="AZ168" s="95"/>
      <c r="BA168" s="95"/>
    </row>
    <row r="169" spans="1:53" x14ac:dyDescent="0.25">
      <c r="A169" s="103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  <c r="AN169" s="104"/>
      <c r="AT169" s="104"/>
      <c r="AU169" s="104"/>
      <c r="AV169" s="104"/>
      <c r="AW169" s="104"/>
      <c r="AX169" s="104"/>
      <c r="AY169" s="95"/>
      <c r="AZ169" s="95"/>
      <c r="BA169" s="95"/>
    </row>
    <row r="170" spans="1:53" x14ac:dyDescent="0.25">
      <c r="A170" s="103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T170" s="104"/>
      <c r="AU170" s="104"/>
      <c r="AV170" s="104"/>
      <c r="AW170" s="104"/>
      <c r="AX170" s="104"/>
      <c r="AY170" s="95"/>
      <c r="AZ170" s="95"/>
      <c r="BA170" s="95"/>
    </row>
    <row r="171" spans="1:53" x14ac:dyDescent="0.25">
      <c r="A171" s="103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T171" s="104"/>
      <c r="AU171" s="104"/>
      <c r="AV171" s="104"/>
      <c r="AW171" s="104"/>
      <c r="AX171" s="104"/>
      <c r="AY171" s="95"/>
      <c r="AZ171" s="95"/>
      <c r="BA171" s="95"/>
    </row>
    <row r="172" spans="1:53" x14ac:dyDescent="0.25">
      <c r="A172" s="103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  <c r="AN172" s="104"/>
      <c r="AT172" s="104"/>
      <c r="AU172" s="104"/>
      <c r="AV172" s="104"/>
      <c r="AW172" s="104"/>
      <c r="AX172" s="104"/>
      <c r="AY172" s="95"/>
      <c r="AZ172" s="95"/>
      <c r="BA172" s="95"/>
    </row>
    <row r="173" spans="1:53" x14ac:dyDescent="0.25">
      <c r="A173" s="105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4"/>
      <c r="AD173" s="104"/>
      <c r="AE173" s="104"/>
      <c r="AF173" s="104"/>
      <c r="AG173" s="104"/>
      <c r="AH173" s="104"/>
      <c r="AI173" s="104"/>
      <c r="AJ173" s="104"/>
      <c r="AK173" s="104"/>
      <c r="AL173" s="104"/>
      <c r="AM173" s="104"/>
      <c r="AN173" s="104"/>
      <c r="AT173" s="104"/>
      <c r="AU173" s="104"/>
      <c r="AV173" s="104"/>
      <c r="AW173" s="104"/>
      <c r="AX173" s="104"/>
      <c r="AY173" s="95"/>
      <c r="AZ173" s="95"/>
      <c r="BA173" s="95"/>
    </row>
    <row r="174" spans="1:53" ht="12.75" customHeight="1" x14ac:dyDescent="0.25">
      <c r="A174" s="103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  <c r="AN174" s="104"/>
      <c r="AT174" s="104"/>
      <c r="AU174" s="104"/>
      <c r="AV174" s="104"/>
      <c r="AW174" s="104"/>
      <c r="AX174" s="104"/>
      <c r="AY174" s="95"/>
      <c r="AZ174" s="95"/>
      <c r="BA174" s="95"/>
    </row>
    <row r="175" spans="1:53" x14ac:dyDescent="0.25">
      <c r="A175" s="103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T175" s="104"/>
      <c r="AU175" s="104"/>
      <c r="AV175" s="104"/>
      <c r="AW175" s="104"/>
      <c r="AX175" s="104"/>
      <c r="AY175" s="95"/>
      <c r="AZ175" s="95"/>
      <c r="BA175" s="95"/>
    </row>
    <row r="176" spans="1:53" x14ac:dyDescent="0.25">
      <c r="A176" s="103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  <c r="AN176" s="104"/>
      <c r="AT176" s="104"/>
      <c r="AU176" s="104"/>
      <c r="AV176" s="104"/>
      <c r="AW176" s="104"/>
      <c r="AX176" s="104"/>
      <c r="AY176" s="95"/>
      <c r="AZ176" s="95"/>
      <c r="BA176" s="95"/>
    </row>
    <row r="177" spans="1:55" s="102" customFormat="1" x14ac:dyDescent="0.25">
      <c r="A177" s="103"/>
      <c r="D177" s="106"/>
      <c r="E177" s="107"/>
      <c r="F177" s="107"/>
      <c r="G177" s="107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104"/>
      <c r="AN177" s="104"/>
      <c r="AT177" s="104"/>
      <c r="AU177" s="104"/>
      <c r="AV177" s="104"/>
      <c r="AW177" s="104"/>
      <c r="AX177" s="104"/>
      <c r="AY177" s="95"/>
      <c r="AZ177" s="95"/>
      <c r="BA177" s="95"/>
      <c r="BB177" s="95"/>
      <c r="BC177" s="95"/>
    </row>
    <row r="178" spans="1:55" s="102" customFormat="1" x14ac:dyDescent="0.25">
      <c r="A178" s="103"/>
      <c r="D178" s="106"/>
      <c r="E178" s="107"/>
      <c r="F178" s="107"/>
      <c r="G178" s="107"/>
      <c r="BB178" s="95"/>
      <c r="BC178" s="95"/>
    </row>
    <row r="179" spans="1:55" s="102" customFormat="1" x14ac:dyDescent="0.25">
      <c r="A179" s="105"/>
      <c r="D179" s="106"/>
      <c r="E179" s="107"/>
      <c r="F179" s="107"/>
      <c r="G179" s="107"/>
      <c r="BB179" s="95"/>
      <c r="BC179" s="95"/>
    </row>
    <row r="180" spans="1:55" s="102" customFormat="1" x14ac:dyDescent="0.25">
      <c r="A180" s="103"/>
      <c r="D180" s="106"/>
      <c r="E180" s="107"/>
      <c r="F180" s="107"/>
      <c r="G180" s="107"/>
      <c r="T180" s="108"/>
      <c r="U180" s="108"/>
      <c r="V180" s="108"/>
      <c r="W180" s="108"/>
      <c r="X180" s="108"/>
      <c r="Y180" s="108"/>
      <c r="Z180" s="108"/>
      <c r="AA180" s="108"/>
      <c r="AB180" s="108"/>
      <c r="AC180" s="108"/>
      <c r="AD180" s="108"/>
      <c r="AE180" s="108"/>
      <c r="AF180" s="108"/>
      <c r="AG180" s="108"/>
      <c r="AH180" s="108"/>
      <c r="AI180" s="108"/>
      <c r="AJ180" s="108"/>
      <c r="AK180" s="108"/>
      <c r="AL180" s="108"/>
      <c r="AM180" s="108"/>
      <c r="AN180" s="108"/>
      <c r="AT180" s="108"/>
      <c r="AU180" s="108"/>
      <c r="AV180" s="108"/>
      <c r="AW180" s="108"/>
      <c r="AX180" s="108"/>
      <c r="BB180" s="95"/>
      <c r="BC180" s="95"/>
    </row>
    <row r="181" spans="1:55" x14ac:dyDescent="0.25">
      <c r="A181" s="103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8"/>
      <c r="AD181" s="108"/>
      <c r="AE181" s="108"/>
      <c r="AF181" s="108"/>
      <c r="AG181" s="108"/>
      <c r="AH181" s="108"/>
      <c r="AI181" s="108"/>
      <c r="AJ181" s="108"/>
      <c r="AK181" s="108"/>
      <c r="AL181" s="108"/>
      <c r="AM181" s="108"/>
      <c r="AN181" s="108"/>
      <c r="AT181" s="108"/>
      <c r="AU181" s="108"/>
      <c r="AV181" s="108"/>
      <c r="AW181" s="108"/>
      <c r="AX181" s="108"/>
    </row>
    <row r="182" spans="1:55" x14ac:dyDescent="0.25">
      <c r="A182" s="103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T182" s="108"/>
      <c r="AU182" s="108"/>
      <c r="AV182" s="108"/>
      <c r="AW182" s="108"/>
      <c r="AX182" s="108"/>
    </row>
    <row r="183" spans="1:55" x14ac:dyDescent="0.25">
      <c r="A183" s="103"/>
      <c r="T183" s="108"/>
      <c r="U183" s="108"/>
      <c r="V183" s="108"/>
      <c r="W183" s="108"/>
      <c r="X183" s="108"/>
      <c r="Y183" s="108"/>
      <c r="Z183" s="108"/>
      <c r="AA183" s="108"/>
      <c r="AB183" s="108"/>
      <c r="AC183" s="108"/>
      <c r="AD183" s="108"/>
      <c r="AE183" s="108"/>
      <c r="AF183" s="108"/>
      <c r="AG183" s="108"/>
      <c r="AH183" s="108"/>
      <c r="AI183" s="108"/>
      <c r="AJ183" s="108"/>
      <c r="AK183" s="108"/>
      <c r="AL183" s="108"/>
      <c r="AM183" s="108"/>
      <c r="AN183" s="108"/>
      <c r="AT183" s="108"/>
      <c r="AU183" s="108"/>
      <c r="AV183" s="108"/>
      <c r="AW183" s="108"/>
      <c r="AX183" s="108"/>
    </row>
    <row r="184" spans="1:55" x14ac:dyDescent="0.25">
      <c r="A184" s="103"/>
    </row>
    <row r="186" spans="1:55" s="102" customFormat="1" ht="49.5" customHeight="1" x14ac:dyDescent="0.25">
      <c r="D186" s="106"/>
      <c r="E186" s="107"/>
      <c r="F186" s="107"/>
      <c r="G186" s="107"/>
      <c r="BB186" s="95"/>
      <c r="BC186" s="95"/>
    </row>
  </sheetData>
  <mergeCells count="211">
    <mergeCell ref="BC11:BC15"/>
    <mergeCell ref="BC16:BC25"/>
    <mergeCell ref="BB98:BB99"/>
    <mergeCell ref="C103:C105"/>
    <mergeCell ref="BB103:BB105"/>
    <mergeCell ref="BB36:BB38"/>
    <mergeCell ref="A39:A41"/>
    <mergeCell ref="B39:B41"/>
    <mergeCell ref="C39:C41"/>
    <mergeCell ref="BB39:BB41"/>
    <mergeCell ref="A48:A50"/>
    <mergeCell ref="B48:B50"/>
    <mergeCell ref="C48:C50"/>
    <mergeCell ref="BB48:BB50"/>
    <mergeCell ref="A90:A92"/>
    <mergeCell ref="B90:B92"/>
    <mergeCell ref="A96:A97"/>
    <mergeCell ref="B96:B97"/>
    <mergeCell ref="C96:C97"/>
    <mergeCell ref="BB96:BB97"/>
    <mergeCell ref="A98:A99"/>
    <mergeCell ref="B98:B99"/>
    <mergeCell ref="C98:C99"/>
    <mergeCell ref="C69:C71"/>
    <mergeCell ref="BB109:BB111"/>
    <mergeCell ref="A112:A114"/>
    <mergeCell ref="B112:B114"/>
    <mergeCell ref="BB112:BB114"/>
    <mergeCell ref="BB51:BB53"/>
    <mergeCell ref="A103:A105"/>
    <mergeCell ref="B103:B105"/>
    <mergeCell ref="A94:A95"/>
    <mergeCell ref="B94:B95"/>
    <mergeCell ref="C94:C95"/>
    <mergeCell ref="BB94:BB95"/>
    <mergeCell ref="A106:A108"/>
    <mergeCell ref="BB106:BB108"/>
    <mergeCell ref="A109:A111"/>
    <mergeCell ref="A54:A56"/>
    <mergeCell ref="B54:B56"/>
    <mergeCell ref="C54:C56"/>
    <mergeCell ref="BB54:BB56"/>
    <mergeCell ref="C90:C92"/>
    <mergeCell ref="BB90:BB92"/>
    <mergeCell ref="A81:A83"/>
    <mergeCell ref="B81:B83"/>
    <mergeCell ref="C81:C83"/>
    <mergeCell ref="BB81:BB83"/>
    <mergeCell ref="BC6:BC8"/>
    <mergeCell ref="A100:A102"/>
    <mergeCell ref="B100:B102"/>
    <mergeCell ref="C100:C102"/>
    <mergeCell ref="A57:A59"/>
    <mergeCell ref="B57:B59"/>
    <mergeCell ref="C57:C59"/>
    <mergeCell ref="A60:A62"/>
    <mergeCell ref="B60:B62"/>
    <mergeCell ref="C60:C62"/>
    <mergeCell ref="A63:A65"/>
    <mergeCell ref="B63:B65"/>
    <mergeCell ref="C63:C65"/>
    <mergeCell ref="A42:A44"/>
    <mergeCell ref="B42:B44"/>
    <mergeCell ref="C42:C44"/>
    <mergeCell ref="BB42:BB44"/>
    <mergeCell ref="A45:A47"/>
    <mergeCell ref="B45:B47"/>
    <mergeCell ref="C45:C47"/>
    <mergeCell ref="BB45:BB47"/>
    <mergeCell ref="A66:A68"/>
    <mergeCell ref="B66:B68"/>
    <mergeCell ref="BB66:BB68"/>
    <mergeCell ref="W7:Y7"/>
    <mergeCell ref="A14:C17"/>
    <mergeCell ref="A156:BB156"/>
    <mergeCell ref="A132:A134"/>
    <mergeCell ref="B132:B134"/>
    <mergeCell ref="C132:C134"/>
    <mergeCell ref="BB132:BB134"/>
    <mergeCell ref="BB75:BB77"/>
    <mergeCell ref="BB57:BB59"/>
    <mergeCell ref="BB60:BB62"/>
    <mergeCell ref="BB63:BB65"/>
    <mergeCell ref="BB10:BB13"/>
    <mergeCell ref="BB14:BB17"/>
    <mergeCell ref="A10:C13"/>
    <mergeCell ref="Q7:S7"/>
    <mergeCell ref="A86:A88"/>
    <mergeCell ref="A18:C21"/>
    <mergeCell ref="A126:A128"/>
    <mergeCell ref="B126:B128"/>
    <mergeCell ref="C126:C128"/>
    <mergeCell ref="A22:C25"/>
    <mergeCell ref="B86:B88"/>
    <mergeCell ref="C86:C88"/>
    <mergeCell ref="A27:A29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Z7:AD7"/>
    <mergeCell ref="AE7:AI7"/>
    <mergeCell ref="AJ7:AN7"/>
    <mergeCell ref="AO7:AS7"/>
    <mergeCell ref="AT7:AX7"/>
    <mergeCell ref="T7:V7"/>
    <mergeCell ref="K7:M7"/>
    <mergeCell ref="N7:P7"/>
    <mergeCell ref="BB69:BB71"/>
    <mergeCell ref="A72:A74"/>
    <mergeCell ref="B72:B74"/>
    <mergeCell ref="C72:C74"/>
    <mergeCell ref="BB72:BB74"/>
    <mergeCell ref="BB86:BB88"/>
    <mergeCell ref="A84:A85"/>
    <mergeCell ref="B84:B85"/>
    <mergeCell ref="C84:C85"/>
    <mergeCell ref="A69:A71"/>
    <mergeCell ref="B69:B71"/>
    <mergeCell ref="A78:A80"/>
    <mergeCell ref="B78:B80"/>
    <mergeCell ref="A146:BC146"/>
    <mergeCell ref="B140:B141"/>
    <mergeCell ref="C140:C141"/>
    <mergeCell ref="A139:BB139"/>
    <mergeCell ref="B142:B143"/>
    <mergeCell ref="C142:C143"/>
    <mergeCell ref="A142:A143"/>
    <mergeCell ref="A135:A138"/>
    <mergeCell ref="B144:B145"/>
    <mergeCell ref="A144:A145"/>
    <mergeCell ref="C144:C145"/>
    <mergeCell ref="A165:K165"/>
    <mergeCell ref="A155:BB155"/>
    <mergeCell ref="A158:AY158"/>
    <mergeCell ref="A147:C149"/>
    <mergeCell ref="BB147:BB149"/>
    <mergeCell ref="A150:C151"/>
    <mergeCell ref="A152:C154"/>
    <mergeCell ref="BB152:BB154"/>
    <mergeCell ref="BB150:BB151"/>
    <mergeCell ref="A160:C160"/>
    <mergeCell ref="BB115:BB116"/>
    <mergeCell ref="A117:A118"/>
    <mergeCell ref="B129:B131"/>
    <mergeCell ref="C129:C131"/>
    <mergeCell ref="A119:A120"/>
    <mergeCell ref="B119:B120"/>
    <mergeCell ref="C119:C120"/>
    <mergeCell ref="BB119:BB120"/>
    <mergeCell ref="BB121:BB122"/>
    <mergeCell ref="A123:A125"/>
    <mergeCell ref="B123:B125"/>
    <mergeCell ref="C123:C125"/>
    <mergeCell ref="BB123:BB125"/>
    <mergeCell ref="B117:B118"/>
    <mergeCell ref="C117:C118"/>
    <mergeCell ref="BB129:BB131"/>
    <mergeCell ref="BB126:BB128"/>
    <mergeCell ref="BB117:BB118"/>
    <mergeCell ref="B106:B108"/>
    <mergeCell ref="C106:C108"/>
    <mergeCell ref="A121:A122"/>
    <mergeCell ref="B121:B122"/>
    <mergeCell ref="C121:C122"/>
    <mergeCell ref="B135:B138"/>
    <mergeCell ref="C135:C138"/>
    <mergeCell ref="A140:A141"/>
    <mergeCell ref="A129:A131"/>
    <mergeCell ref="B109:B111"/>
    <mergeCell ref="C109:C111"/>
    <mergeCell ref="A115:A116"/>
    <mergeCell ref="B115:B116"/>
    <mergeCell ref="C115:C116"/>
    <mergeCell ref="C112:C114"/>
    <mergeCell ref="A26:BC26"/>
    <mergeCell ref="A89:BC89"/>
    <mergeCell ref="A30:A32"/>
    <mergeCell ref="B30:B32"/>
    <mergeCell ref="C30:C32"/>
    <mergeCell ref="C36:C38"/>
    <mergeCell ref="A51:A53"/>
    <mergeCell ref="B51:B53"/>
    <mergeCell ref="C51:C53"/>
    <mergeCell ref="C78:C80"/>
    <mergeCell ref="BB30:BB32"/>
    <mergeCell ref="A75:A77"/>
    <mergeCell ref="B75:B77"/>
    <mergeCell ref="C75:C77"/>
    <mergeCell ref="C66:C68"/>
    <mergeCell ref="BB33:BB35"/>
    <mergeCell ref="A36:A38"/>
    <mergeCell ref="B36:B38"/>
    <mergeCell ref="B27:B29"/>
    <mergeCell ref="C27:C29"/>
    <mergeCell ref="BB27:BB29"/>
    <mergeCell ref="A33:A35"/>
    <mergeCell ref="B33:B35"/>
    <mergeCell ref="C33:C35"/>
  </mergeCells>
  <pageMargins left="0.25" right="0.25" top="0.75" bottom="0.75" header="0.3" footer="0.3"/>
  <pageSetup paperSize="9" scale="33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7"/>
  <sheetViews>
    <sheetView tabSelected="1" zoomScale="58" zoomScaleNormal="58" workbookViewId="0">
      <selection activeCell="E19" sqref="E19"/>
    </sheetView>
  </sheetViews>
  <sheetFormatPr defaultColWidth="9.140625" defaultRowHeight="15" x14ac:dyDescent="0.25"/>
  <cols>
    <col min="1" max="1" width="5.85546875" style="125" customWidth="1"/>
    <col min="2" max="2" width="57.140625" style="126" customWidth="1"/>
    <col min="3" max="3" width="18.140625" style="126" customWidth="1"/>
    <col min="4" max="4" width="11.140625" style="126" customWidth="1"/>
    <col min="5" max="5" width="8" style="126" customWidth="1"/>
    <col min="6" max="6" width="6.7109375" style="126" customWidth="1"/>
    <col min="7" max="10" width="6.42578125" style="126" hidden="1" customWidth="1"/>
    <col min="11" max="11" width="6.140625" style="126" hidden="1" customWidth="1"/>
    <col min="12" max="12" width="3.7109375" style="126" hidden="1" customWidth="1"/>
    <col min="13" max="13" width="11.42578125" style="126" customWidth="1"/>
    <col min="14" max="14" width="9.85546875" style="126" customWidth="1"/>
    <col min="15" max="15" width="6.140625" style="126" customWidth="1"/>
    <col min="16" max="17" width="6.140625" style="126" hidden="1" customWidth="1"/>
    <col min="18" max="18" width="4.28515625" style="126" hidden="1" customWidth="1"/>
    <col min="19" max="19" width="6.85546875" style="126" hidden="1" customWidth="1"/>
    <col min="20" max="20" width="6.28515625" style="126" hidden="1" customWidth="1"/>
    <col min="21" max="21" width="2.7109375" style="126" hidden="1" customWidth="1"/>
    <col min="22" max="22" width="9.7109375" style="126" customWidth="1"/>
    <col min="23" max="23" width="6.85546875" style="126" customWidth="1"/>
    <col min="24" max="24" width="3.28515625" style="126" customWidth="1"/>
    <col min="25" max="25" width="6.140625" style="126" hidden="1" customWidth="1"/>
    <col min="26" max="26" width="6.5703125" style="126" hidden="1" customWidth="1"/>
    <col min="27" max="27" width="3.7109375" style="126" hidden="1" customWidth="1"/>
    <col min="28" max="28" width="6.140625" style="126" hidden="1" customWidth="1"/>
    <col min="29" max="29" width="6.5703125" style="126" hidden="1" customWidth="1"/>
    <col min="30" max="30" width="3.140625" style="126" hidden="1" customWidth="1"/>
    <col min="31" max="31" width="9.42578125" style="126" customWidth="1"/>
    <col min="32" max="32" width="6.140625" style="126" customWidth="1"/>
    <col min="33" max="33" width="3" style="126" customWidth="1"/>
    <col min="34" max="35" width="6.5703125" style="126" hidden="1" customWidth="1"/>
    <col min="36" max="36" width="3.85546875" style="126" hidden="1" customWidth="1"/>
    <col min="37" max="37" width="6.5703125" style="126" hidden="1" customWidth="1"/>
    <col min="38" max="38" width="6.85546875" style="126" hidden="1" customWidth="1"/>
    <col min="39" max="39" width="3.140625" style="126" hidden="1" customWidth="1"/>
    <col min="40" max="40" width="7.42578125" style="126" customWidth="1"/>
    <col min="41" max="41" width="7.5703125" style="126" customWidth="1"/>
    <col min="42" max="42" width="9.85546875" style="126" customWidth="1"/>
    <col min="43" max="43" width="18.7109375" style="126" customWidth="1"/>
    <col min="44" max="16384" width="9.140625" style="126"/>
  </cols>
  <sheetData>
    <row r="1" spans="1:43" x14ac:dyDescent="0.25">
      <c r="AE1" s="573" t="s">
        <v>280</v>
      </c>
      <c r="AF1" s="573"/>
      <c r="AG1" s="573"/>
      <c r="AH1" s="573"/>
      <c r="AI1" s="573"/>
      <c r="AJ1" s="573"/>
      <c r="AK1" s="573"/>
      <c r="AL1" s="573"/>
      <c r="AM1" s="573"/>
    </row>
    <row r="2" spans="1:43" s="127" customFormat="1" ht="33.75" customHeight="1" x14ac:dyDescent="0.3">
      <c r="A2" s="574" t="s">
        <v>347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4"/>
      <c r="AF2" s="574"/>
      <c r="AG2" s="574"/>
      <c r="AH2" s="574"/>
      <c r="AI2" s="574"/>
      <c r="AJ2" s="574"/>
      <c r="AK2" s="574"/>
      <c r="AL2" s="574"/>
      <c r="AM2" s="574"/>
      <c r="AN2" s="574"/>
      <c r="AO2" s="155"/>
      <c r="AP2" s="155"/>
      <c r="AQ2" s="156"/>
    </row>
    <row r="3" spans="1:43" s="127" customFormat="1" ht="6" customHeight="1" thickBot="1" x14ac:dyDescent="0.3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6"/>
    </row>
    <row r="4" spans="1:43" s="128" customFormat="1" ht="19.5" hidden="1" thickBot="1" x14ac:dyDescent="0.35">
      <c r="A4" s="157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</row>
    <row r="5" spans="1:43" s="128" customFormat="1" ht="18" customHeight="1" thickBot="1" x14ac:dyDescent="0.25">
      <c r="A5" s="575" t="s">
        <v>0</v>
      </c>
      <c r="B5" s="577" t="s">
        <v>279</v>
      </c>
      <c r="C5" s="577" t="s">
        <v>263</v>
      </c>
      <c r="D5" s="579" t="s">
        <v>455</v>
      </c>
      <c r="E5" s="580"/>
      <c r="F5" s="580"/>
      <c r="G5" s="583" t="s">
        <v>255</v>
      </c>
      <c r="H5" s="584"/>
      <c r="I5" s="584"/>
      <c r="J5" s="584"/>
      <c r="K5" s="584"/>
      <c r="L5" s="584"/>
      <c r="M5" s="584"/>
      <c r="N5" s="584"/>
      <c r="O5" s="584"/>
      <c r="P5" s="584"/>
      <c r="Q5" s="584"/>
      <c r="R5" s="584"/>
      <c r="S5" s="584"/>
      <c r="T5" s="584"/>
      <c r="U5" s="584"/>
      <c r="V5" s="584"/>
      <c r="W5" s="584"/>
      <c r="X5" s="584"/>
      <c r="Y5" s="584"/>
      <c r="Z5" s="584"/>
      <c r="AA5" s="584"/>
      <c r="AB5" s="584"/>
      <c r="AC5" s="584"/>
      <c r="AD5" s="584"/>
      <c r="AE5" s="584"/>
      <c r="AF5" s="584"/>
      <c r="AG5" s="584"/>
      <c r="AH5" s="584"/>
      <c r="AI5" s="584"/>
      <c r="AJ5" s="584"/>
      <c r="AK5" s="584"/>
      <c r="AL5" s="584"/>
      <c r="AM5" s="584"/>
      <c r="AN5" s="584"/>
      <c r="AO5" s="584"/>
      <c r="AP5" s="584"/>
      <c r="AQ5" s="596" t="s">
        <v>278</v>
      </c>
    </row>
    <row r="6" spans="1:43" s="128" customFormat="1" ht="76.5" customHeight="1" x14ac:dyDescent="0.2">
      <c r="A6" s="576"/>
      <c r="B6" s="578"/>
      <c r="C6" s="578"/>
      <c r="D6" s="581"/>
      <c r="E6" s="582"/>
      <c r="F6" s="582"/>
      <c r="G6" s="585" t="s">
        <v>17</v>
      </c>
      <c r="H6" s="585"/>
      <c r="I6" s="585"/>
      <c r="J6" s="585" t="s">
        <v>18</v>
      </c>
      <c r="K6" s="585"/>
      <c r="L6" s="585"/>
      <c r="M6" s="585" t="s">
        <v>23</v>
      </c>
      <c r="N6" s="585"/>
      <c r="O6" s="585"/>
      <c r="P6" s="585" t="s">
        <v>24</v>
      </c>
      <c r="Q6" s="585"/>
      <c r="R6" s="585"/>
      <c r="S6" s="585" t="s">
        <v>25</v>
      </c>
      <c r="T6" s="585"/>
      <c r="U6" s="585"/>
      <c r="V6" s="585" t="s">
        <v>462</v>
      </c>
      <c r="W6" s="585"/>
      <c r="X6" s="585"/>
      <c r="Y6" s="585" t="s">
        <v>28</v>
      </c>
      <c r="Z6" s="585"/>
      <c r="AA6" s="585"/>
      <c r="AB6" s="585" t="s">
        <v>29</v>
      </c>
      <c r="AC6" s="585"/>
      <c r="AD6" s="585"/>
      <c r="AE6" s="585" t="s">
        <v>463</v>
      </c>
      <c r="AF6" s="585"/>
      <c r="AG6" s="585"/>
      <c r="AH6" s="585" t="s">
        <v>32</v>
      </c>
      <c r="AI6" s="585"/>
      <c r="AJ6" s="585"/>
      <c r="AK6" s="585" t="s">
        <v>33</v>
      </c>
      <c r="AL6" s="585"/>
      <c r="AM6" s="585"/>
      <c r="AN6" s="585" t="s">
        <v>464</v>
      </c>
      <c r="AO6" s="585"/>
      <c r="AP6" s="586"/>
      <c r="AQ6" s="597"/>
    </row>
    <row r="7" spans="1:43" s="129" customFormat="1" ht="37.5" x14ac:dyDescent="0.2">
      <c r="A7" s="158"/>
      <c r="B7" s="159"/>
      <c r="C7" s="159"/>
      <c r="D7" s="159" t="s">
        <v>20</v>
      </c>
      <c r="E7" s="159" t="s">
        <v>21</v>
      </c>
      <c r="F7" s="159" t="s">
        <v>19</v>
      </c>
      <c r="G7" s="303" t="s">
        <v>20</v>
      </c>
      <c r="H7" s="303" t="s">
        <v>21</v>
      </c>
      <c r="I7" s="303" t="s">
        <v>19</v>
      </c>
      <c r="J7" s="159" t="s">
        <v>20</v>
      </c>
      <c r="K7" s="159" t="s">
        <v>21</v>
      </c>
      <c r="L7" s="159" t="s">
        <v>19</v>
      </c>
      <c r="M7" s="303" t="s">
        <v>20</v>
      </c>
      <c r="N7" s="303" t="s">
        <v>21</v>
      </c>
      <c r="O7" s="303" t="s">
        <v>19</v>
      </c>
      <c r="P7" s="159" t="s">
        <v>20</v>
      </c>
      <c r="Q7" s="159" t="s">
        <v>21</v>
      </c>
      <c r="R7" s="159" t="s">
        <v>19</v>
      </c>
      <c r="S7" s="303" t="s">
        <v>20</v>
      </c>
      <c r="T7" s="303" t="s">
        <v>21</v>
      </c>
      <c r="U7" s="303" t="s">
        <v>19</v>
      </c>
      <c r="V7" s="159" t="s">
        <v>20</v>
      </c>
      <c r="W7" s="159" t="s">
        <v>21</v>
      </c>
      <c r="X7" s="159" t="s">
        <v>19</v>
      </c>
      <c r="Y7" s="303" t="s">
        <v>20</v>
      </c>
      <c r="Z7" s="303" t="s">
        <v>21</v>
      </c>
      <c r="AA7" s="303" t="s">
        <v>19</v>
      </c>
      <c r="AB7" s="159" t="s">
        <v>20</v>
      </c>
      <c r="AC7" s="159" t="s">
        <v>21</v>
      </c>
      <c r="AD7" s="159" t="s">
        <v>19</v>
      </c>
      <c r="AE7" s="303" t="s">
        <v>20</v>
      </c>
      <c r="AF7" s="303" t="s">
        <v>21</v>
      </c>
      <c r="AG7" s="303" t="s">
        <v>19</v>
      </c>
      <c r="AH7" s="159" t="s">
        <v>20</v>
      </c>
      <c r="AI7" s="159" t="s">
        <v>21</v>
      </c>
      <c r="AJ7" s="159" t="s">
        <v>19</v>
      </c>
      <c r="AK7" s="303" t="s">
        <v>20</v>
      </c>
      <c r="AL7" s="303" t="s">
        <v>21</v>
      </c>
      <c r="AM7" s="303" t="s">
        <v>19</v>
      </c>
      <c r="AN7" s="159" t="s">
        <v>20</v>
      </c>
      <c r="AO7" s="159" t="s">
        <v>21</v>
      </c>
      <c r="AP7" s="160" t="s">
        <v>19</v>
      </c>
      <c r="AQ7" s="597"/>
    </row>
    <row r="8" spans="1:43" s="129" customFormat="1" ht="18.75" customHeight="1" x14ac:dyDescent="0.2">
      <c r="A8" s="599" t="s">
        <v>348</v>
      </c>
      <c r="B8" s="600"/>
      <c r="C8" s="600"/>
      <c r="D8" s="601"/>
      <c r="E8" s="600"/>
      <c r="F8" s="600"/>
      <c r="G8" s="602"/>
      <c r="H8" s="602"/>
      <c r="I8" s="602"/>
      <c r="J8" s="602"/>
      <c r="K8" s="602"/>
      <c r="L8" s="602"/>
      <c r="M8" s="602"/>
      <c r="N8" s="602"/>
      <c r="O8" s="602"/>
      <c r="P8" s="602"/>
      <c r="Q8" s="602"/>
      <c r="R8" s="602"/>
      <c r="S8" s="602"/>
      <c r="T8" s="602"/>
      <c r="U8" s="602"/>
      <c r="V8" s="602"/>
      <c r="W8" s="602"/>
      <c r="X8" s="602"/>
      <c r="Y8" s="602"/>
      <c r="Z8" s="602"/>
      <c r="AA8" s="602"/>
      <c r="AB8" s="602"/>
      <c r="AC8" s="602"/>
      <c r="AD8" s="602"/>
      <c r="AE8" s="602"/>
      <c r="AF8" s="602"/>
      <c r="AG8" s="602"/>
      <c r="AH8" s="602"/>
      <c r="AI8" s="602"/>
      <c r="AJ8" s="602"/>
      <c r="AK8" s="602"/>
      <c r="AL8" s="602"/>
      <c r="AM8" s="602"/>
      <c r="AN8" s="591"/>
      <c r="AO8" s="602"/>
      <c r="AP8" s="602"/>
      <c r="AQ8" s="602"/>
    </row>
    <row r="9" spans="1:43" s="129" customFormat="1" ht="23.25" customHeight="1" x14ac:dyDescent="0.2">
      <c r="A9" s="161" t="s">
        <v>1</v>
      </c>
      <c r="B9" s="162" t="s">
        <v>349</v>
      </c>
      <c r="C9" s="396">
        <v>867</v>
      </c>
      <c r="D9" s="399">
        <v>873</v>
      </c>
      <c r="E9" s="409">
        <f>H9+K9+N9+Q9+T9+W9+Z9+AC9+AF9+AI9+AL9+AO9</f>
        <v>873</v>
      </c>
      <c r="F9" s="408">
        <f t="shared" ref="F9:F14" si="0">E9/D9*100</f>
        <v>100</v>
      </c>
      <c r="G9" s="304"/>
      <c r="H9" s="304"/>
      <c r="I9" s="304"/>
      <c r="J9" s="164"/>
      <c r="K9" s="164"/>
      <c r="L9" s="164"/>
      <c r="M9" s="304">
        <v>873</v>
      </c>
      <c r="N9" s="304">
        <v>873</v>
      </c>
      <c r="O9" s="304">
        <f>SUM(N9/M9*100)</f>
        <v>100</v>
      </c>
      <c r="P9" s="164"/>
      <c r="Q9" s="164"/>
      <c r="R9" s="164"/>
      <c r="S9" s="304"/>
      <c r="T9" s="304"/>
      <c r="U9" s="304"/>
      <c r="V9" s="164">
        <v>873</v>
      </c>
      <c r="W9" s="164"/>
      <c r="X9" s="164"/>
      <c r="Y9" s="304"/>
      <c r="Z9" s="304"/>
      <c r="AA9" s="304"/>
      <c r="AB9" s="164"/>
      <c r="AC9" s="164"/>
      <c r="AD9" s="164"/>
      <c r="AE9" s="304">
        <v>873</v>
      </c>
      <c r="AF9" s="304"/>
      <c r="AG9" s="304"/>
      <c r="AH9" s="164"/>
      <c r="AI9" s="164"/>
      <c r="AJ9" s="164"/>
      <c r="AK9" s="304"/>
      <c r="AL9" s="304"/>
      <c r="AM9" s="400"/>
      <c r="AN9" s="399">
        <v>873</v>
      </c>
      <c r="AO9" s="401"/>
      <c r="AP9" s="357">
        <f t="shared" ref="AP9:AP14" si="1">AO9/AN9*100</f>
        <v>0</v>
      </c>
      <c r="AQ9" s="165"/>
    </row>
    <row r="10" spans="1:43" s="129" customFormat="1" ht="37.5" x14ac:dyDescent="0.2">
      <c r="A10" s="161" t="s">
        <v>3</v>
      </c>
      <c r="B10" s="162" t="s">
        <v>350</v>
      </c>
      <c r="C10" s="396">
        <v>238.9</v>
      </c>
      <c r="D10" s="399">
        <v>239.9</v>
      </c>
      <c r="E10" s="409">
        <f t="shared" ref="E10:E23" si="2">H10+K10+N10+Q10+T10+W10+Z10+AC10+AF10+AI10+AL10+AO10</f>
        <v>239.9</v>
      </c>
      <c r="F10" s="408">
        <f t="shared" si="0"/>
        <v>100</v>
      </c>
      <c r="G10" s="304"/>
      <c r="H10" s="304"/>
      <c r="I10" s="304"/>
      <c r="J10" s="164"/>
      <c r="K10" s="164"/>
      <c r="L10" s="164"/>
      <c r="M10" s="427">
        <v>239.9</v>
      </c>
      <c r="N10" s="304">
        <v>239.9</v>
      </c>
      <c r="O10" s="304">
        <f t="shared" ref="O10:O23" si="3">SUM(N10/M10*100)</f>
        <v>100</v>
      </c>
      <c r="P10" s="164"/>
      <c r="Q10" s="164"/>
      <c r="R10" s="164"/>
      <c r="S10" s="304"/>
      <c r="T10" s="304"/>
      <c r="U10" s="304"/>
      <c r="V10" s="164">
        <v>239.9</v>
      </c>
      <c r="W10" s="164"/>
      <c r="X10" s="164"/>
      <c r="Y10" s="304"/>
      <c r="Z10" s="304"/>
      <c r="AA10" s="304"/>
      <c r="AB10" s="164"/>
      <c r="AC10" s="164"/>
      <c r="AD10" s="164"/>
      <c r="AE10" s="304">
        <v>239.9</v>
      </c>
      <c r="AF10" s="304"/>
      <c r="AG10" s="304"/>
      <c r="AH10" s="164"/>
      <c r="AI10" s="164"/>
      <c r="AJ10" s="164"/>
      <c r="AK10" s="304"/>
      <c r="AL10" s="304"/>
      <c r="AM10" s="400"/>
      <c r="AN10" s="399">
        <v>239.9</v>
      </c>
      <c r="AO10" s="401"/>
      <c r="AP10" s="357">
        <f t="shared" si="1"/>
        <v>0</v>
      </c>
      <c r="AQ10" s="165"/>
    </row>
    <row r="11" spans="1:43" s="129" customFormat="1" ht="63" customHeight="1" x14ac:dyDescent="0.2">
      <c r="A11" s="161" t="s">
        <v>4</v>
      </c>
      <c r="B11" s="162" t="s">
        <v>351</v>
      </c>
      <c r="C11" s="396">
        <v>4.33</v>
      </c>
      <c r="D11" s="399">
        <v>4.42</v>
      </c>
      <c r="E11" s="409">
        <f t="shared" si="2"/>
        <v>4.42</v>
      </c>
      <c r="F11" s="408">
        <f t="shared" si="0"/>
        <v>100</v>
      </c>
      <c r="G11" s="304"/>
      <c r="H11" s="304"/>
      <c r="I11" s="304"/>
      <c r="J11" s="164"/>
      <c r="K11" s="164"/>
      <c r="L11" s="164"/>
      <c r="M11" s="304">
        <v>4.42</v>
      </c>
      <c r="N11" s="304">
        <v>4.42</v>
      </c>
      <c r="O11" s="304">
        <f t="shared" si="3"/>
        <v>100</v>
      </c>
      <c r="P11" s="164"/>
      <c r="Q11" s="164"/>
      <c r="R11" s="164"/>
      <c r="S11" s="304"/>
      <c r="T11" s="304"/>
      <c r="U11" s="304"/>
      <c r="V11" s="164">
        <v>4.42</v>
      </c>
      <c r="W11" s="164"/>
      <c r="X11" s="164"/>
      <c r="Y11" s="304"/>
      <c r="Z11" s="304"/>
      <c r="AA11" s="304"/>
      <c r="AB11" s="164"/>
      <c r="AC11" s="164"/>
      <c r="AD11" s="164"/>
      <c r="AE11" s="304">
        <v>4.42</v>
      </c>
      <c r="AF11" s="304"/>
      <c r="AG11" s="304"/>
      <c r="AH11" s="164"/>
      <c r="AI11" s="164"/>
      <c r="AJ11" s="164"/>
      <c r="AK11" s="304"/>
      <c r="AL11" s="304"/>
      <c r="AM11" s="400"/>
      <c r="AN11" s="399">
        <v>4.42</v>
      </c>
      <c r="AO11" s="401"/>
      <c r="AP11" s="357">
        <f t="shared" si="1"/>
        <v>0</v>
      </c>
      <c r="AQ11" s="165"/>
    </row>
    <row r="12" spans="1:43" s="129" customFormat="1" ht="75" x14ac:dyDescent="0.2">
      <c r="A12" s="161" t="s">
        <v>5</v>
      </c>
      <c r="B12" s="162" t="s">
        <v>352</v>
      </c>
      <c r="C12" s="396">
        <v>7</v>
      </c>
      <c r="D12" s="399">
        <v>7.3</v>
      </c>
      <c r="E12" s="409">
        <f t="shared" si="2"/>
        <v>7.2</v>
      </c>
      <c r="F12" s="408">
        <f t="shared" si="0"/>
        <v>98.63013698630138</v>
      </c>
      <c r="G12" s="304"/>
      <c r="H12" s="304"/>
      <c r="I12" s="304"/>
      <c r="J12" s="164"/>
      <c r="K12" s="164"/>
      <c r="L12" s="164"/>
      <c r="M12" s="304">
        <v>7.2</v>
      </c>
      <c r="N12" s="304">
        <v>7.2</v>
      </c>
      <c r="O12" s="304">
        <f t="shared" si="3"/>
        <v>100</v>
      </c>
      <c r="P12" s="164"/>
      <c r="Q12" s="164"/>
      <c r="R12" s="164"/>
      <c r="S12" s="304"/>
      <c r="T12" s="304"/>
      <c r="U12" s="304"/>
      <c r="V12" s="164">
        <v>7.2</v>
      </c>
      <c r="W12" s="164"/>
      <c r="X12" s="164"/>
      <c r="Y12" s="304"/>
      <c r="Z12" s="304"/>
      <c r="AA12" s="304"/>
      <c r="AB12" s="164"/>
      <c r="AC12" s="164"/>
      <c r="AD12" s="164"/>
      <c r="AE12" s="304">
        <v>7.3</v>
      </c>
      <c r="AF12" s="304"/>
      <c r="AG12" s="304"/>
      <c r="AH12" s="164"/>
      <c r="AI12" s="164"/>
      <c r="AJ12" s="164"/>
      <c r="AK12" s="304"/>
      <c r="AL12" s="304"/>
      <c r="AM12" s="400"/>
      <c r="AN12" s="399">
        <v>7.3</v>
      </c>
      <c r="AO12" s="401"/>
      <c r="AP12" s="357">
        <f t="shared" si="1"/>
        <v>0</v>
      </c>
      <c r="AQ12" s="165"/>
    </row>
    <row r="13" spans="1:43" s="129" customFormat="1" ht="56.25" x14ac:dyDescent="0.2">
      <c r="A13" s="161" t="s">
        <v>9</v>
      </c>
      <c r="B13" s="162" t="s">
        <v>353</v>
      </c>
      <c r="C13" s="396">
        <v>1</v>
      </c>
      <c r="D13" s="399">
        <v>3</v>
      </c>
      <c r="E13" s="409">
        <f t="shared" si="2"/>
        <v>2</v>
      </c>
      <c r="F13" s="408">
        <f t="shared" si="0"/>
        <v>66.666666666666657</v>
      </c>
      <c r="G13" s="304"/>
      <c r="H13" s="304"/>
      <c r="I13" s="304"/>
      <c r="J13" s="306"/>
      <c r="K13" s="306"/>
      <c r="L13" s="306"/>
      <c r="M13" s="304">
        <v>2</v>
      </c>
      <c r="N13" s="304">
        <v>2</v>
      </c>
      <c r="O13" s="304">
        <f t="shared" si="3"/>
        <v>100</v>
      </c>
      <c r="P13" s="306"/>
      <c r="Q13" s="306"/>
      <c r="R13" s="306"/>
      <c r="S13" s="304"/>
      <c r="T13" s="304"/>
      <c r="U13" s="304"/>
      <c r="V13" s="306">
        <v>2</v>
      </c>
      <c r="W13" s="306"/>
      <c r="X13" s="306"/>
      <c r="Y13" s="304"/>
      <c r="Z13" s="304"/>
      <c r="AA13" s="304"/>
      <c r="AB13" s="306"/>
      <c r="AC13" s="306"/>
      <c r="AD13" s="306"/>
      <c r="AE13" s="304">
        <v>2</v>
      </c>
      <c r="AF13" s="304"/>
      <c r="AG13" s="304"/>
      <c r="AH13" s="306"/>
      <c r="AI13" s="306"/>
      <c r="AJ13" s="306"/>
      <c r="AK13" s="304"/>
      <c r="AL13" s="304"/>
      <c r="AM13" s="400"/>
      <c r="AN13" s="399">
        <v>3</v>
      </c>
      <c r="AO13" s="401"/>
      <c r="AP13" s="357">
        <f t="shared" si="1"/>
        <v>0</v>
      </c>
      <c r="AQ13" s="165"/>
    </row>
    <row r="14" spans="1:43" s="129" customFormat="1" ht="62.25" customHeight="1" x14ac:dyDescent="0.2">
      <c r="A14" s="360" t="s">
        <v>10</v>
      </c>
      <c r="B14" s="359" t="s">
        <v>389</v>
      </c>
      <c r="C14" s="397">
        <v>0.7</v>
      </c>
      <c r="D14" s="399">
        <v>0.7</v>
      </c>
      <c r="E14" s="409">
        <f t="shared" si="2"/>
        <v>0.7</v>
      </c>
      <c r="F14" s="408">
        <f t="shared" si="0"/>
        <v>100</v>
      </c>
      <c r="G14" s="304"/>
      <c r="H14" s="304"/>
      <c r="I14" s="304"/>
      <c r="J14" s="164"/>
      <c r="K14" s="164"/>
      <c r="L14" s="164"/>
      <c r="M14" s="304">
        <v>0.7</v>
      </c>
      <c r="N14" s="304">
        <v>0.7</v>
      </c>
      <c r="O14" s="304">
        <f t="shared" si="3"/>
        <v>100</v>
      </c>
      <c r="P14" s="164"/>
      <c r="Q14" s="164"/>
      <c r="R14" s="164"/>
      <c r="S14" s="304"/>
      <c r="T14" s="304"/>
      <c r="U14" s="304"/>
      <c r="V14" s="164">
        <v>0.7</v>
      </c>
      <c r="W14" s="164"/>
      <c r="X14" s="164"/>
      <c r="Y14" s="304"/>
      <c r="Z14" s="304"/>
      <c r="AA14" s="304"/>
      <c r="AB14" s="164"/>
      <c r="AC14" s="164"/>
      <c r="AD14" s="164"/>
      <c r="AE14" s="304">
        <v>0.7</v>
      </c>
      <c r="AF14" s="304"/>
      <c r="AG14" s="304"/>
      <c r="AH14" s="164"/>
      <c r="AI14" s="164"/>
      <c r="AJ14" s="164"/>
      <c r="AK14" s="304"/>
      <c r="AL14" s="304"/>
      <c r="AM14" s="400"/>
      <c r="AN14" s="399">
        <v>0.7</v>
      </c>
      <c r="AO14" s="401"/>
      <c r="AP14" s="357">
        <f t="shared" si="1"/>
        <v>0</v>
      </c>
      <c r="AQ14" s="165"/>
    </row>
    <row r="15" spans="1:43" s="129" customFormat="1" ht="41.25" customHeight="1" x14ac:dyDescent="0.2">
      <c r="A15" s="161" t="s">
        <v>391</v>
      </c>
      <c r="B15" s="162" t="s">
        <v>432</v>
      </c>
      <c r="C15" s="163">
        <v>25</v>
      </c>
      <c r="D15" s="163">
        <v>20</v>
      </c>
      <c r="E15" s="409">
        <f t="shared" si="2"/>
        <v>10</v>
      </c>
      <c r="F15" s="408">
        <f t="shared" ref="F15:F21" si="4">E15/D15*100</f>
        <v>50</v>
      </c>
      <c r="G15" s="304"/>
      <c r="H15" s="304"/>
      <c r="I15" s="304"/>
      <c r="J15" s="334"/>
      <c r="K15" s="334"/>
      <c r="L15" s="334"/>
      <c r="M15" s="304">
        <v>5</v>
      </c>
      <c r="N15" s="304">
        <v>10</v>
      </c>
      <c r="O15" s="304">
        <f t="shared" si="3"/>
        <v>200</v>
      </c>
      <c r="P15" s="334"/>
      <c r="Q15" s="334"/>
      <c r="R15" s="334"/>
      <c r="S15" s="304"/>
      <c r="T15" s="304"/>
      <c r="U15" s="304"/>
      <c r="V15" s="334">
        <v>5</v>
      </c>
      <c r="W15" s="334"/>
      <c r="X15" s="334"/>
      <c r="Y15" s="304"/>
      <c r="Z15" s="304"/>
      <c r="AA15" s="304"/>
      <c r="AB15" s="334"/>
      <c r="AC15" s="334"/>
      <c r="AD15" s="334"/>
      <c r="AE15" s="304">
        <v>5</v>
      </c>
      <c r="AF15" s="304"/>
      <c r="AG15" s="304"/>
      <c r="AH15" s="334"/>
      <c r="AI15" s="334"/>
      <c r="AJ15" s="334"/>
      <c r="AK15" s="304"/>
      <c r="AL15" s="304"/>
      <c r="AM15" s="304"/>
      <c r="AN15" s="398">
        <v>5</v>
      </c>
      <c r="AO15" s="358"/>
      <c r="AP15" s="357">
        <f t="shared" ref="AP15:AP23" si="5">AO15/AN15*100</f>
        <v>0</v>
      </c>
      <c r="AQ15" s="165"/>
    </row>
    <row r="16" spans="1:43" s="129" customFormat="1" ht="56.25" hidden="1" customHeight="1" x14ac:dyDescent="0.2">
      <c r="A16" s="161" t="s">
        <v>392</v>
      </c>
      <c r="B16" s="162" t="s">
        <v>397</v>
      </c>
      <c r="C16" s="163">
        <v>2</v>
      </c>
      <c r="D16" s="163">
        <v>2</v>
      </c>
      <c r="E16" s="409">
        <f t="shared" si="2"/>
        <v>0</v>
      </c>
      <c r="F16" s="408">
        <f t="shared" si="4"/>
        <v>0</v>
      </c>
      <c r="G16" s="304"/>
      <c r="H16" s="304"/>
      <c r="I16" s="304"/>
      <c r="J16" s="334"/>
      <c r="K16" s="334"/>
      <c r="L16" s="334"/>
      <c r="M16" s="304">
        <v>2</v>
      </c>
      <c r="N16" s="304"/>
      <c r="O16" s="304">
        <f t="shared" si="3"/>
        <v>0</v>
      </c>
      <c r="P16" s="334"/>
      <c r="Q16" s="334"/>
      <c r="R16" s="334"/>
      <c r="S16" s="304"/>
      <c r="T16" s="304"/>
      <c r="U16" s="304"/>
      <c r="V16" s="334"/>
      <c r="W16" s="334"/>
      <c r="X16" s="334"/>
      <c r="Y16" s="304"/>
      <c r="Z16" s="304"/>
      <c r="AA16" s="304"/>
      <c r="AB16" s="334"/>
      <c r="AC16" s="334"/>
      <c r="AD16" s="334"/>
      <c r="AE16" s="304"/>
      <c r="AF16" s="304"/>
      <c r="AG16" s="304"/>
      <c r="AH16" s="334"/>
      <c r="AI16" s="334"/>
      <c r="AJ16" s="334"/>
      <c r="AK16" s="304"/>
      <c r="AL16" s="304"/>
      <c r="AM16" s="304"/>
      <c r="AN16" s="163">
        <v>0</v>
      </c>
      <c r="AO16" s="358"/>
      <c r="AP16" s="357" t="e">
        <f t="shared" si="5"/>
        <v>#DIV/0!</v>
      </c>
      <c r="AQ16" s="165"/>
    </row>
    <row r="17" spans="1:43" s="129" customFormat="1" ht="56.25" hidden="1" customHeight="1" x14ac:dyDescent="0.2">
      <c r="A17" s="161" t="s">
        <v>393</v>
      </c>
      <c r="B17" s="162" t="s">
        <v>398</v>
      </c>
      <c r="C17" s="163">
        <v>3</v>
      </c>
      <c r="D17" s="163">
        <v>0</v>
      </c>
      <c r="E17" s="409">
        <f t="shared" si="2"/>
        <v>0</v>
      </c>
      <c r="F17" s="408" t="e">
        <f t="shared" si="4"/>
        <v>#DIV/0!</v>
      </c>
      <c r="G17" s="304"/>
      <c r="H17" s="304"/>
      <c r="I17" s="304"/>
      <c r="J17" s="334"/>
      <c r="K17" s="334"/>
      <c r="L17" s="334"/>
      <c r="M17" s="304"/>
      <c r="N17" s="304"/>
      <c r="O17" s="304" t="e">
        <f t="shared" si="3"/>
        <v>#DIV/0!</v>
      </c>
      <c r="P17" s="334"/>
      <c r="Q17" s="334"/>
      <c r="R17" s="334"/>
      <c r="S17" s="304"/>
      <c r="T17" s="304"/>
      <c r="U17" s="304"/>
      <c r="V17" s="334"/>
      <c r="W17" s="334"/>
      <c r="X17" s="334"/>
      <c r="Y17" s="304"/>
      <c r="Z17" s="304"/>
      <c r="AA17" s="304"/>
      <c r="AB17" s="334"/>
      <c r="AC17" s="334"/>
      <c r="AD17" s="334"/>
      <c r="AE17" s="304"/>
      <c r="AF17" s="304"/>
      <c r="AG17" s="304"/>
      <c r="AH17" s="334"/>
      <c r="AI17" s="334"/>
      <c r="AJ17" s="334"/>
      <c r="AK17" s="304"/>
      <c r="AL17" s="304"/>
      <c r="AM17" s="304"/>
      <c r="AN17" s="163">
        <v>0</v>
      </c>
      <c r="AO17" s="358"/>
      <c r="AP17" s="357" t="e">
        <f t="shared" si="5"/>
        <v>#DIV/0!</v>
      </c>
      <c r="AQ17" s="165"/>
    </row>
    <row r="18" spans="1:43" s="129" customFormat="1" ht="56.25" customHeight="1" x14ac:dyDescent="0.2">
      <c r="A18" s="161" t="s">
        <v>394</v>
      </c>
      <c r="B18" s="162" t="s">
        <v>433</v>
      </c>
      <c r="C18" s="163">
        <v>5</v>
      </c>
      <c r="D18" s="163">
        <v>4</v>
      </c>
      <c r="E18" s="409">
        <f t="shared" si="2"/>
        <v>2</v>
      </c>
      <c r="F18" s="408">
        <f t="shared" si="4"/>
        <v>50</v>
      </c>
      <c r="G18" s="304"/>
      <c r="H18" s="304"/>
      <c r="I18" s="304"/>
      <c r="J18" s="334"/>
      <c r="K18" s="334"/>
      <c r="L18" s="334"/>
      <c r="M18" s="304"/>
      <c r="N18" s="304">
        <v>2</v>
      </c>
      <c r="O18" s="304">
        <v>200</v>
      </c>
      <c r="P18" s="334"/>
      <c r="Q18" s="334"/>
      <c r="R18" s="334"/>
      <c r="S18" s="304"/>
      <c r="T18" s="304"/>
      <c r="U18" s="304"/>
      <c r="V18" s="334"/>
      <c r="W18" s="334"/>
      <c r="X18" s="334"/>
      <c r="Y18" s="304"/>
      <c r="Z18" s="304"/>
      <c r="AA18" s="304"/>
      <c r="AB18" s="334"/>
      <c r="AC18" s="334"/>
      <c r="AD18" s="334"/>
      <c r="AE18" s="304"/>
      <c r="AF18" s="304"/>
      <c r="AG18" s="304"/>
      <c r="AH18" s="334"/>
      <c r="AI18" s="334"/>
      <c r="AJ18" s="334"/>
      <c r="AK18" s="304"/>
      <c r="AL18" s="304"/>
      <c r="AM18" s="304"/>
      <c r="AN18" s="163">
        <v>4</v>
      </c>
      <c r="AO18" s="358"/>
      <c r="AP18" s="357">
        <f t="shared" si="5"/>
        <v>0</v>
      </c>
      <c r="AQ18" s="165"/>
    </row>
    <row r="19" spans="1:43" s="129" customFormat="1" ht="134.25" customHeight="1" x14ac:dyDescent="0.2">
      <c r="A19" s="161" t="s">
        <v>12</v>
      </c>
      <c r="B19" s="162" t="s">
        <v>434</v>
      </c>
      <c r="C19" s="163">
        <v>6</v>
      </c>
      <c r="D19" s="163">
        <f>G19+J19+M19+P19+S19+V19+Y19+AB19+AE19+AH19+AK19+AN19</f>
        <v>48</v>
      </c>
      <c r="E19" s="409">
        <f t="shared" si="2"/>
        <v>0</v>
      </c>
      <c r="F19" s="408">
        <f t="shared" si="4"/>
        <v>0</v>
      </c>
      <c r="G19" s="304"/>
      <c r="H19" s="304"/>
      <c r="I19" s="304"/>
      <c r="J19" s="334"/>
      <c r="K19" s="334"/>
      <c r="L19" s="334"/>
      <c r="M19" s="304">
        <v>10</v>
      </c>
      <c r="N19" s="304"/>
      <c r="O19" s="304">
        <f t="shared" si="3"/>
        <v>0</v>
      </c>
      <c r="P19" s="334"/>
      <c r="Q19" s="334"/>
      <c r="R19" s="334"/>
      <c r="S19" s="304"/>
      <c r="T19" s="304"/>
      <c r="U19" s="304"/>
      <c r="V19" s="334">
        <v>10</v>
      </c>
      <c r="W19" s="334"/>
      <c r="X19" s="334"/>
      <c r="Y19" s="304"/>
      <c r="Z19" s="304"/>
      <c r="AA19" s="304"/>
      <c r="AB19" s="334"/>
      <c r="AC19" s="334"/>
      <c r="AD19" s="334"/>
      <c r="AE19" s="304">
        <v>14</v>
      </c>
      <c r="AF19" s="304"/>
      <c r="AG19" s="304"/>
      <c r="AH19" s="334"/>
      <c r="AI19" s="334"/>
      <c r="AJ19" s="334"/>
      <c r="AK19" s="304"/>
      <c r="AL19" s="304"/>
      <c r="AM19" s="304"/>
      <c r="AN19" s="163">
        <v>14</v>
      </c>
      <c r="AO19" s="358"/>
      <c r="AP19" s="357">
        <f t="shared" si="5"/>
        <v>0</v>
      </c>
      <c r="AQ19" s="165"/>
    </row>
    <row r="20" spans="1:43" s="129" customFormat="1" ht="114" customHeight="1" x14ac:dyDescent="0.2">
      <c r="A20" s="161" t="s">
        <v>395</v>
      </c>
      <c r="B20" s="162" t="s">
        <v>437</v>
      </c>
      <c r="C20" s="163">
        <v>115</v>
      </c>
      <c r="D20" s="163">
        <f>G20+J20+M20+P20+S20+V20+Y20+AB20+AE20+AH20+AK20+AN20</f>
        <v>114</v>
      </c>
      <c r="E20" s="409">
        <f t="shared" si="2"/>
        <v>0</v>
      </c>
      <c r="F20" s="408">
        <f t="shared" si="4"/>
        <v>0</v>
      </c>
      <c r="G20" s="304"/>
      <c r="H20" s="304"/>
      <c r="I20" s="304"/>
      <c r="J20" s="334"/>
      <c r="K20" s="334"/>
      <c r="L20" s="334"/>
      <c r="M20" s="304">
        <v>28</v>
      </c>
      <c r="N20" s="304"/>
      <c r="O20" s="304">
        <f t="shared" si="3"/>
        <v>0</v>
      </c>
      <c r="P20" s="334"/>
      <c r="Q20" s="334"/>
      <c r="R20" s="334"/>
      <c r="S20" s="304"/>
      <c r="T20" s="304"/>
      <c r="U20" s="304"/>
      <c r="V20" s="334">
        <v>28</v>
      </c>
      <c r="W20" s="334"/>
      <c r="X20" s="334"/>
      <c r="Y20" s="304"/>
      <c r="Z20" s="304"/>
      <c r="AA20" s="304"/>
      <c r="AB20" s="334"/>
      <c r="AC20" s="334"/>
      <c r="AD20" s="334"/>
      <c r="AE20" s="304">
        <v>30</v>
      </c>
      <c r="AF20" s="304"/>
      <c r="AG20" s="304"/>
      <c r="AH20" s="334"/>
      <c r="AI20" s="334"/>
      <c r="AJ20" s="334"/>
      <c r="AK20" s="304"/>
      <c r="AL20" s="304"/>
      <c r="AM20" s="304"/>
      <c r="AN20" s="163">
        <v>28</v>
      </c>
      <c r="AO20" s="358"/>
      <c r="AP20" s="166">
        <f t="shared" si="5"/>
        <v>0</v>
      </c>
      <c r="AQ20" s="165"/>
    </row>
    <row r="21" spans="1:43" s="129" customFormat="1" ht="62.25" customHeight="1" x14ac:dyDescent="0.2">
      <c r="A21" s="161" t="s">
        <v>396</v>
      </c>
      <c r="B21" s="162" t="s">
        <v>399</v>
      </c>
      <c r="C21" s="163">
        <v>110</v>
      </c>
      <c r="D21" s="163">
        <f>G21+J21+M21+P21+S21+V21+Y21+AB21+AE21+AH21+AK21+AN21</f>
        <v>115</v>
      </c>
      <c r="E21" s="409">
        <f t="shared" si="2"/>
        <v>20</v>
      </c>
      <c r="F21" s="408">
        <f t="shared" si="4"/>
        <v>17.391304347826086</v>
      </c>
      <c r="G21" s="304"/>
      <c r="H21" s="304"/>
      <c r="I21" s="304"/>
      <c r="J21" s="334"/>
      <c r="K21" s="334"/>
      <c r="L21" s="334"/>
      <c r="M21" s="304">
        <v>20</v>
      </c>
      <c r="N21" s="304">
        <v>20</v>
      </c>
      <c r="O21" s="304">
        <f t="shared" si="3"/>
        <v>100</v>
      </c>
      <c r="P21" s="334"/>
      <c r="Q21" s="334"/>
      <c r="R21" s="334"/>
      <c r="S21" s="304"/>
      <c r="T21" s="304"/>
      <c r="U21" s="304"/>
      <c r="V21" s="334">
        <v>25</v>
      </c>
      <c r="W21" s="334"/>
      <c r="X21" s="334"/>
      <c r="Y21" s="304"/>
      <c r="Z21" s="304"/>
      <c r="AA21" s="304"/>
      <c r="AB21" s="334"/>
      <c r="AC21" s="334"/>
      <c r="AD21" s="334"/>
      <c r="AE21" s="304">
        <v>30</v>
      </c>
      <c r="AF21" s="304"/>
      <c r="AG21" s="304"/>
      <c r="AH21" s="334"/>
      <c r="AI21" s="334"/>
      <c r="AJ21" s="334"/>
      <c r="AK21" s="304"/>
      <c r="AL21" s="304"/>
      <c r="AM21" s="304"/>
      <c r="AN21" s="163">
        <v>40</v>
      </c>
      <c r="AO21" s="358"/>
      <c r="AP21" s="357">
        <f t="shared" si="5"/>
        <v>0</v>
      </c>
      <c r="AQ21" s="165"/>
    </row>
    <row r="22" spans="1:43" s="129" customFormat="1" ht="75" customHeight="1" x14ac:dyDescent="0.2">
      <c r="A22" s="161" t="s">
        <v>435</v>
      </c>
      <c r="B22" s="162" t="s">
        <v>438</v>
      </c>
      <c r="C22" s="163">
        <v>10</v>
      </c>
      <c r="D22" s="163">
        <f>G22+J22+M22+P22+S22+V22+Y22+AB22+AE22+AH22+AK22+AN22</f>
        <v>11</v>
      </c>
      <c r="E22" s="409">
        <f t="shared" si="2"/>
        <v>0</v>
      </c>
      <c r="F22" s="408"/>
      <c r="G22" s="304"/>
      <c r="H22" s="304"/>
      <c r="I22" s="304"/>
      <c r="J22" s="406"/>
      <c r="K22" s="406"/>
      <c r="L22" s="406"/>
      <c r="M22" s="304"/>
      <c r="N22" s="304"/>
      <c r="O22" s="304"/>
      <c r="P22" s="406"/>
      <c r="Q22" s="406"/>
      <c r="R22" s="406"/>
      <c r="S22" s="304"/>
      <c r="T22" s="304"/>
      <c r="U22" s="304"/>
      <c r="V22" s="406"/>
      <c r="W22" s="406"/>
      <c r="X22" s="406"/>
      <c r="Y22" s="304"/>
      <c r="Z22" s="304"/>
      <c r="AA22" s="304"/>
      <c r="AB22" s="406"/>
      <c r="AC22" s="406"/>
      <c r="AD22" s="406"/>
      <c r="AE22" s="304"/>
      <c r="AF22" s="304"/>
      <c r="AG22" s="304"/>
      <c r="AH22" s="406"/>
      <c r="AI22" s="406"/>
      <c r="AJ22" s="406"/>
      <c r="AK22" s="304"/>
      <c r="AL22" s="304"/>
      <c r="AM22" s="304"/>
      <c r="AN22" s="163">
        <v>11</v>
      </c>
      <c r="AO22" s="358"/>
      <c r="AP22" s="357">
        <f t="shared" si="5"/>
        <v>0</v>
      </c>
      <c r="AQ22" s="165"/>
    </row>
    <row r="23" spans="1:43" s="129" customFormat="1" ht="56.25" customHeight="1" x14ac:dyDescent="0.2">
      <c r="A23" s="161" t="s">
        <v>436</v>
      </c>
      <c r="B23" s="162" t="s">
        <v>439</v>
      </c>
      <c r="C23" s="163">
        <v>4.5999999999999996</v>
      </c>
      <c r="D23" s="163">
        <f>G23+J23+M23+P23+S23+V23+Y23+AB23+AE23+AH23+AK23+AN23</f>
        <v>12.4</v>
      </c>
      <c r="E23" s="409">
        <f t="shared" si="2"/>
        <v>3.1</v>
      </c>
      <c r="F23" s="408"/>
      <c r="G23" s="304"/>
      <c r="H23" s="304"/>
      <c r="I23" s="304"/>
      <c r="J23" s="406"/>
      <c r="K23" s="406"/>
      <c r="L23" s="406"/>
      <c r="M23" s="304">
        <v>3.1</v>
      </c>
      <c r="N23" s="304">
        <v>3.1</v>
      </c>
      <c r="O23" s="304">
        <f t="shared" si="3"/>
        <v>100</v>
      </c>
      <c r="P23" s="406"/>
      <c r="Q23" s="406"/>
      <c r="R23" s="406"/>
      <c r="S23" s="304"/>
      <c r="T23" s="304"/>
      <c r="U23" s="304"/>
      <c r="V23" s="406">
        <v>3.1</v>
      </c>
      <c r="W23" s="406"/>
      <c r="X23" s="406"/>
      <c r="Y23" s="304"/>
      <c r="Z23" s="304"/>
      <c r="AA23" s="304"/>
      <c r="AB23" s="406"/>
      <c r="AC23" s="406"/>
      <c r="AD23" s="406"/>
      <c r="AE23" s="304">
        <v>3.1</v>
      </c>
      <c r="AF23" s="304"/>
      <c r="AG23" s="304"/>
      <c r="AH23" s="406"/>
      <c r="AI23" s="406"/>
      <c r="AJ23" s="406"/>
      <c r="AK23" s="304"/>
      <c r="AL23" s="304"/>
      <c r="AM23" s="304"/>
      <c r="AN23" s="163">
        <v>3.1</v>
      </c>
      <c r="AO23" s="358"/>
      <c r="AP23" s="357">
        <f t="shared" si="5"/>
        <v>0</v>
      </c>
      <c r="AQ23" s="165"/>
    </row>
    <row r="24" spans="1:43" s="129" customFormat="1" ht="39.75" customHeight="1" x14ac:dyDescent="0.2">
      <c r="A24" s="603" t="s">
        <v>354</v>
      </c>
      <c r="B24" s="592"/>
      <c r="C24" s="604"/>
      <c r="D24" s="604"/>
      <c r="E24" s="604"/>
      <c r="F24" s="604"/>
      <c r="G24" s="604"/>
      <c r="H24" s="604"/>
      <c r="I24" s="604"/>
      <c r="J24" s="604"/>
      <c r="K24" s="604"/>
      <c r="L24" s="604"/>
      <c r="M24" s="604"/>
      <c r="N24" s="604"/>
      <c r="O24" s="604"/>
      <c r="P24" s="604"/>
      <c r="Q24" s="604"/>
      <c r="R24" s="604"/>
      <c r="S24" s="604"/>
      <c r="T24" s="604"/>
      <c r="U24" s="604"/>
      <c r="V24" s="604"/>
      <c r="W24" s="604"/>
      <c r="X24" s="604"/>
      <c r="Y24" s="604"/>
      <c r="Z24" s="604"/>
      <c r="AA24" s="604"/>
      <c r="AB24" s="604"/>
      <c r="AC24" s="604"/>
      <c r="AD24" s="604"/>
      <c r="AE24" s="604"/>
      <c r="AF24" s="604"/>
      <c r="AG24" s="604"/>
      <c r="AH24" s="604"/>
      <c r="AI24" s="604"/>
      <c r="AJ24" s="604"/>
      <c r="AK24" s="604"/>
      <c r="AL24" s="604"/>
      <c r="AM24" s="604"/>
      <c r="AN24" s="604"/>
      <c r="AO24" s="604"/>
      <c r="AP24" s="604"/>
      <c r="AQ24" s="604"/>
    </row>
    <row r="25" spans="1:43" s="129" customFormat="1" ht="39.75" customHeight="1" x14ac:dyDescent="0.2">
      <c r="A25" s="587" t="s">
        <v>6</v>
      </c>
      <c r="B25" s="162" t="s">
        <v>355</v>
      </c>
      <c r="C25" s="164"/>
      <c r="D25" s="364"/>
      <c r="E25" s="164"/>
      <c r="F25" s="164"/>
      <c r="G25" s="304"/>
      <c r="H25" s="304"/>
      <c r="I25" s="304"/>
      <c r="J25" s="164"/>
      <c r="K25" s="164"/>
      <c r="L25" s="164"/>
      <c r="M25" s="304"/>
      <c r="N25" s="304"/>
      <c r="O25" s="304"/>
      <c r="P25" s="164"/>
      <c r="Q25" s="164"/>
      <c r="R25" s="164"/>
      <c r="S25" s="304"/>
      <c r="T25" s="304"/>
      <c r="U25" s="304"/>
      <c r="V25" s="164"/>
      <c r="W25" s="164"/>
      <c r="X25" s="164"/>
      <c r="Y25" s="304"/>
      <c r="Z25" s="304"/>
      <c r="AA25" s="304"/>
      <c r="AB25" s="164"/>
      <c r="AC25" s="164"/>
      <c r="AD25" s="164"/>
      <c r="AE25" s="304"/>
      <c r="AF25" s="304"/>
      <c r="AG25" s="304"/>
      <c r="AH25" s="164"/>
      <c r="AI25" s="164"/>
      <c r="AJ25" s="164"/>
      <c r="AK25" s="304"/>
      <c r="AL25" s="304"/>
      <c r="AM25" s="304"/>
      <c r="AN25" s="164"/>
      <c r="AO25" s="164"/>
      <c r="AP25" s="164"/>
      <c r="AQ25" s="165"/>
    </row>
    <row r="26" spans="1:43" s="129" customFormat="1" ht="18.75" x14ac:dyDescent="0.2">
      <c r="A26" s="588"/>
      <c r="B26" s="162" t="s">
        <v>356</v>
      </c>
      <c r="C26" s="402">
        <v>1169</v>
      </c>
      <c r="D26" s="403">
        <v>600</v>
      </c>
      <c r="E26" s="409">
        <f t="shared" ref="E26:E32" si="6">H26+K26+N26+Q26+T26+W26+Z26+AC26+AF26+AI26+AL26+AO26</f>
        <v>0</v>
      </c>
      <c r="F26" s="408">
        <f t="shared" ref="F26:F32" si="7">E26/D26*100</f>
        <v>0</v>
      </c>
      <c r="G26" s="304"/>
      <c r="H26" s="304"/>
      <c r="I26" s="304"/>
      <c r="J26" s="164"/>
      <c r="K26" s="164"/>
      <c r="L26" s="164"/>
      <c r="M26" s="304"/>
      <c r="N26" s="304"/>
      <c r="O26" s="304"/>
      <c r="P26" s="164"/>
      <c r="Q26" s="164"/>
      <c r="R26" s="164"/>
      <c r="S26" s="304"/>
      <c r="T26" s="304"/>
      <c r="U26" s="304"/>
      <c r="V26" s="164">
        <v>200</v>
      </c>
      <c r="W26" s="164"/>
      <c r="X26" s="164"/>
      <c r="Y26" s="304"/>
      <c r="Z26" s="304"/>
      <c r="AA26" s="304"/>
      <c r="AB26" s="164"/>
      <c r="AC26" s="164"/>
      <c r="AD26" s="164"/>
      <c r="AE26" s="304">
        <v>200</v>
      </c>
      <c r="AF26" s="304"/>
      <c r="AG26" s="304"/>
      <c r="AH26" s="164"/>
      <c r="AI26" s="164"/>
      <c r="AJ26" s="164"/>
      <c r="AK26" s="304"/>
      <c r="AL26" s="304"/>
      <c r="AM26" s="304"/>
      <c r="AN26" s="403">
        <v>200</v>
      </c>
      <c r="AO26" s="164"/>
      <c r="AP26" s="357">
        <f t="shared" ref="AP26:AP32" si="8">AO26/AN26*100</f>
        <v>0</v>
      </c>
      <c r="AQ26" s="165"/>
    </row>
    <row r="27" spans="1:43" s="129" customFormat="1" ht="18.75" x14ac:dyDescent="0.2">
      <c r="A27" s="589"/>
      <c r="B27" s="162" t="s">
        <v>357</v>
      </c>
      <c r="C27" s="402">
        <v>2005.1</v>
      </c>
      <c r="D27" s="163">
        <f>G27+J27+M27+P27+S27+V27+Y27+AB27+AE27+AH27+AK27+AN27</f>
        <v>2065.1</v>
      </c>
      <c r="E27" s="409">
        <f t="shared" si="6"/>
        <v>567</v>
      </c>
      <c r="F27" s="408">
        <f t="shared" si="7"/>
        <v>27.456297515858797</v>
      </c>
      <c r="G27" s="304"/>
      <c r="H27" s="304"/>
      <c r="I27" s="304"/>
      <c r="J27" s="164"/>
      <c r="K27" s="164"/>
      <c r="L27" s="164"/>
      <c r="M27" s="304">
        <v>450</v>
      </c>
      <c r="N27" s="304">
        <v>567</v>
      </c>
      <c r="O27" s="304">
        <f t="shared" ref="O27:O32" si="9">SUM(N27/M27*100)</f>
        <v>126</v>
      </c>
      <c r="P27" s="164"/>
      <c r="Q27" s="164"/>
      <c r="R27" s="164"/>
      <c r="S27" s="304"/>
      <c r="T27" s="304"/>
      <c r="U27" s="304"/>
      <c r="V27" s="164">
        <v>550</v>
      </c>
      <c r="W27" s="164"/>
      <c r="X27" s="164"/>
      <c r="Y27" s="304"/>
      <c r="Z27" s="304"/>
      <c r="AA27" s="304"/>
      <c r="AB27" s="164"/>
      <c r="AC27" s="164"/>
      <c r="AD27" s="164"/>
      <c r="AE27" s="427">
        <v>614.79999999999995</v>
      </c>
      <c r="AF27" s="304"/>
      <c r="AG27" s="304"/>
      <c r="AH27" s="164"/>
      <c r="AI27" s="164"/>
      <c r="AJ27" s="164"/>
      <c r="AK27" s="304"/>
      <c r="AL27" s="304"/>
      <c r="AM27" s="304"/>
      <c r="AN27" s="403">
        <v>450.3</v>
      </c>
      <c r="AO27" s="164"/>
      <c r="AP27" s="357">
        <f t="shared" si="8"/>
        <v>0</v>
      </c>
      <c r="AQ27" s="165"/>
    </row>
    <row r="28" spans="1:43" s="129" customFormat="1" ht="18.75" x14ac:dyDescent="0.2">
      <c r="A28" s="164" t="s">
        <v>7</v>
      </c>
      <c r="B28" s="162" t="s">
        <v>358</v>
      </c>
      <c r="C28" s="402">
        <v>6.19</v>
      </c>
      <c r="D28" s="163">
        <f>G28+J28+M28+P28+S28+V28+Y28+AB28+AE28+AH28+AK28+AN28</f>
        <v>6.25</v>
      </c>
      <c r="E28" s="409">
        <f t="shared" si="6"/>
        <v>1.2</v>
      </c>
      <c r="F28" s="408">
        <f t="shared" si="7"/>
        <v>19.2</v>
      </c>
      <c r="G28" s="304"/>
      <c r="H28" s="304"/>
      <c r="I28" s="304"/>
      <c r="J28" s="164"/>
      <c r="K28" s="164"/>
      <c r="L28" s="164"/>
      <c r="M28" s="304">
        <v>1.2</v>
      </c>
      <c r="N28" s="304">
        <v>1.2</v>
      </c>
      <c r="O28" s="304">
        <f t="shared" si="9"/>
        <v>100</v>
      </c>
      <c r="P28" s="164"/>
      <c r="Q28" s="164"/>
      <c r="R28" s="164"/>
      <c r="S28" s="304"/>
      <c r="T28" s="304"/>
      <c r="U28" s="304"/>
      <c r="V28" s="164">
        <v>1.2</v>
      </c>
      <c r="W28" s="164"/>
      <c r="X28" s="164"/>
      <c r="Y28" s="304"/>
      <c r="Z28" s="304"/>
      <c r="AA28" s="304"/>
      <c r="AB28" s="164"/>
      <c r="AC28" s="164"/>
      <c r="AD28" s="164"/>
      <c r="AE28" s="304">
        <v>1.2</v>
      </c>
      <c r="AF28" s="304"/>
      <c r="AG28" s="304"/>
      <c r="AH28" s="164"/>
      <c r="AI28" s="164"/>
      <c r="AJ28" s="164"/>
      <c r="AK28" s="304"/>
      <c r="AL28" s="304"/>
      <c r="AM28" s="304"/>
      <c r="AN28" s="403">
        <v>2.65</v>
      </c>
      <c r="AO28" s="164"/>
      <c r="AP28" s="357">
        <f t="shared" si="8"/>
        <v>0</v>
      </c>
      <c r="AQ28" s="165"/>
    </row>
    <row r="29" spans="1:43" s="129" customFormat="1" ht="56.25" customHeight="1" x14ac:dyDescent="0.2">
      <c r="A29" s="164" t="s">
        <v>8</v>
      </c>
      <c r="B29" s="162" t="s">
        <v>359</v>
      </c>
      <c r="C29" s="402">
        <v>106</v>
      </c>
      <c r="D29" s="163">
        <f>G29+J29+M29+P29+S29+V29+Y29+AB29+AE29+AH29+AK29+AN29</f>
        <v>107</v>
      </c>
      <c r="E29" s="409">
        <f t="shared" si="6"/>
        <v>148.19999999999999</v>
      </c>
      <c r="F29" s="408">
        <f t="shared" si="7"/>
        <v>138.50467289719626</v>
      </c>
      <c r="G29" s="304"/>
      <c r="H29" s="304"/>
      <c r="I29" s="304"/>
      <c r="J29" s="164"/>
      <c r="K29" s="164"/>
      <c r="L29" s="164"/>
      <c r="M29" s="428">
        <v>26.75</v>
      </c>
      <c r="N29" s="428">
        <v>148.19999999999999</v>
      </c>
      <c r="O29" s="304">
        <f t="shared" si="9"/>
        <v>554.01869158878503</v>
      </c>
      <c r="P29" s="429"/>
      <c r="Q29" s="429"/>
      <c r="R29" s="429"/>
      <c r="S29" s="428"/>
      <c r="T29" s="428"/>
      <c r="U29" s="428"/>
      <c r="V29" s="429">
        <v>26.75</v>
      </c>
      <c r="W29" s="429"/>
      <c r="X29" s="429"/>
      <c r="Y29" s="428"/>
      <c r="Z29" s="428"/>
      <c r="AA29" s="428"/>
      <c r="AB29" s="429"/>
      <c r="AC29" s="429"/>
      <c r="AD29" s="429"/>
      <c r="AE29" s="428">
        <v>26.75</v>
      </c>
      <c r="AF29" s="304"/>
      <c r="AG29" s="304"/>
      <c r="AH29" s="164"/>
      <c r="AI29" s="164"/>
      <c r="AJ29" s="164"/>
      <c r="AK29" s="304"/>
      <c r="AL29" s="304"/>
      <c r="AM29" s="304"/>
      <c r="AN29" s="403">
        <v>26.75</v>
      </c>
      <c r="AO29" s="358"/>
      <c r="AP29" s="357">
        <f t="shared" si="8"/>
        <v>0</v>
      </c>
      <c r="AQ29" s="165"/>
    </row>
    <row r="30" spans="1:43" s="129" customFormat="1" ht="37.5" x14ac:dyDescent="0.2">
      <c r="A30" s="164" t="s">
        <v>14</v>
      </c>
      <c r="B30" s="162" t="s">
        <v>360</v>
      </c>
      <c r="C30" s="402">
        <v>550</v>
      </c>
      <c r="D30" s="163">
        <f>G30+J30+M30+P30+S30+V30+Y30+AB30+AE30+AH30+AK30+AN30</f>
        <v>300</v>
      </c>
      <c r="E30" s="409">
        <f t="shared" si="6"/>
        <v>24</v>
      </c>
      <c r="F30" s="408">
        <f t="shared" si="7"/>
        <v>8</v>
      </c>
      <c r="G30" s="304"/>
      <c r="H30" s="304"/>
      <c r="I30" s="304"/>
      <c r="J30" s="164"/>
      <c r="K30" s="164"/>
      <c r="L30" s="164"/>
      <c r="M30" s="304">
        <v>75</v>
      </c>
      <c r="N30" s="304">
        <v>24</v>
      </c>
      <c r="O30" s="304">
        <f t="shared" si="9"/>
        <v>32</v>
      </c>
      <c r="P30" s="164"/>
      <c r="Q30" s="164"/>
      <c r="R30" s="164"/>
      <c r="S30" s="304"/>
      <c r="T30" s="304"/>
      <c r="U30" s="304"/>
      <c r="V30" s="164">
        <v>75</v>
      </c>
      <c r="W30" s="164"/>
      <c r="X30" s="164"/>
      <c r="Y30" s="304"/>
      <c r="Z30" s="304"/>
      <c r="AA30" s="304"/>
      <c r="AB30" s="164"/>
      <c r="AC30" s="164"/>
      <c r="AD30" s="164"/>
      <c r="AE30" s="304">
        <v>75</v>
      </c>
      <c r="AF30" s="304"/>
      <c r="AG30" s="304"/>
      <c r="AH30" s="164"/>
      <c r="AI30" s="164"/>
      <c r="AJ30" s="164"/>
      <c r="AK30" s="304"/>
      <c r="AL30" s="304"/>
      <c r="AM30" s="304"/>
      <c r="AN30" s="403">
        <v>75</v>
      </c>
      <c r="AO30" s="164"/>
      <c r="AP30" s="357">
        <f t="shared" si="8"/>
        <v>0</v>
      </c>
      <c r="AQ30" s="165"/>
    </row>
    <row r="31" spans="1:43" s="129" customFormat="1" ht="37.5" x14ac:dyDescent="0.2">
      <c r="A31" s="164" t="s">
        <v>15</v>
      </c>
      <c r="B31" s="162" t="s">
        <v>361</v>
      </c>
      <c r="C31" s="402">
        <v>6</v>
      </c>
      <c r="D31" s="403">
        <v>6</v>
      </c>
      <c r="E31" s="409">
        <f t="shared" si="6"/>
        <v>6</v>
      </c>
      <c r="F31" s="408">
        <f t="shared" si="7"/>
        <v>100</v>
      </c>
      <c r="G31" s="304"/>
      <c r="H31" s="304"/>
      <c r="I31" s="304"/>
      <c r="J31" s="164"/>
      <c r="K31" s="164"/>
      <c r="L31" s="164"/>
      <c r="M31" s="304">
        <v>6</v>
      </c>
      <c r="N31" s="304">
        <v>6</v>
      </c>
      <c r="O31" s="304">
        <f t="shared" si="9"/>
        <v>100</v>
      </c>
      <c r="P31" s="164"/>
      <c r="Q31" s="164"/>
      <c r="R31" s="164"/>
      <c r="S31" s="304"/>
      <c r="T31" s="304"/>
      <c r="U31" s="304"/>
      <c r="V31" s="164">
        <v>6</v>
      </c>
      <c r="W31" s="164"/>
      <c r="X31" s="164"/>
      <c r="Y31" s="304"/>
      <c r="Z31" s="304"/>
      <c r="AA31" s="304"/>
      <c r="AB31" s="164"/>
      <c r="AC31" s="164"/>
      <c r="AD31" s="164"/>
      <c r="AE31" s="304">
        <v>6</v>
      </c>
      <c r="AF31" s="304"/>
      <c r="AG31" s="304"/>
      <c r="AH31" s="164"/>
      <c r="AI31" s="164"/>
      <c r="AJ31" s="164"/>
      <c r="AK31" s="304"/>
      <c r="AL31" s="304"/>
      <c r="AM31" s="304"/>
      <c r="AN31" s="403">
        <v>6</v>
      </c>
      <c r="AO31" s="164"/>
      <c r="AP31" s="357">
        <f t="shared" si="8"/>
        <v>0</v>
      </c>
      <c r="AQ31" s="165"/>
    </row>
    <row r="32" spans="1:43" s="129" customFormat="1" ht="44.25" customHeight="1" x14ac:dyDescent="0.2">
      <c r="A32" s="164" t="s">
        <v>363</v>
      </c>
      <c r="B32" s="162" t="s">
        <v>362</v>
      </c>
      <c r="C32" s="402">
        <v>21751</v>
      </c>
      <c r="D32" s="403">
        <v>22839</v>
      </c>
      <c r="E32" s="409">
        <f t="shared" si="6"/>
        <v>22839</v>
      </c>
      <c r="F32" s="408">
        <f t="shared" si="7"/>
        <v>100</v>
      </c>
      <c r="G32" s="304"/>
      <c r="H32" s="304"/>
      <c r="I32" s="304"/>
      <c r="J32" s="164"/>
      <c r="K32" s="164"/>
      <c r="L32" s="164"/>
      <c r="M32" s="304">
        <v>22839</v>
      </c>
      <c r="N32" s="304">
        <v>22839</v>
      </c>
      <c r="O32" s="304">
        <f t="shared" si="9"/>
        <v>100</v>
      </c>
      <c r="P32" s="164"/>
      <c r="Q32" s="164"/>
      <c r="R32" s="164"/>
      <c r="S32" s="304"/>
      <c r="T32" s="304"/>
      <c r="U32" s="304"/>
      <c r="V32" s="164">
        <v>22839</v>
      </c>
      <c r="W32" s="164"/>
      <c r="X32" s="164"/>
      <c r="Y32" s="304"/>
      <c r="Z32" s="304"/>
      <c r="AA32" s="304"/>
      <c r="AB32" s="164"/>
      <c r="AC32" s="164"/>
      <c r="AD32" s="164"/>
      <c r="AE32" s="304">
        <v>22839</v>
      </c>
      <c r="AF32" s="304"/>
      <c r="AG32" s="304"/>
      <c r="AH32" s="164"/>
      <c r="AI32" s="164"/>
      <c r="AJ32" s="164"/>
      <c r="AK32" s="304"/>
      <c r="AL32" s="304"/>
      <c r="AM32" s="304"/>
      <c r="AN32" s="403">
        <v>22839</v>
      </c>
      <c r="AO32" s="164"/>
      <c r="AP32" s="357">
        <f t="shared" si="8"/>
        <v>0</v>
      </c>
      <c r="AQ32" s="165"/>
    </row>
    <row r="33" spans="1:70" s="129" customFormat="1" ht="21.75" customHeight="1" x14ac:dyDescent="0.2">
      <c r="A33" s="590" t="s">
        <v>364</v>
      </c>
      <c r="B33" s="591"/>
      <c r="C33" s="591"/>
      <c r="D33" s="592"/>
      <c r="E33" s="591"/>
      <c r="F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  <c r="W33" s="591"/>
      <c r="X33" s="591"/>
      <c r="Y33" s="591"/>
      <c r="Z33" s="591"/>
      <c r="AA33" s="591"/>
      <c r="AB33" s="591"/>
      <c r="AC33" s="591"/>
      <c r="AD33" s="591"/>
      <c r="AE33" s="591"/>
      <c r="AF33" s="591"/>
      <c r="AG33" s="591"/>
      <c r="AH33" s="591"/>
      <c r="AI33" s="591"/>
      <c r="AJ33" s="591"/>
      <c r="AK33" s="591"/>
      <c r="AL33" s="591"/>
      <c r="AM33" s="591"/>
      <c r="AN33" s="591"/>
      <c r="AO33" s="591"/>
      <c r="AP33" s="591"/>
      <c r="AQ33" s="591"/>
    </row>
    <row r="34" spans="1:70" s="129" customFormat="1" ht="75" x14ac:dyDescent="0.2">
      <c r="A34" s="161" t="s">
        <v>16</v>
      </c>
      <c r="B34" s="162" t="s">
        <v>365</v>
      </c>
      <c r="C34" s="161">
        <v>193</v>
      </c>
      <c r="D34" s="161">
        <f>M34+V34+AE34+AN34</f>
        <v>225</v>
      </c>
      <c r="E34" s="409">
        <f t="shared" ref="E34:E38" si="10">H34+K34+N34+Q34+T34+W34+Z34+AC34+AF34+AI34+AL34+AO34</f>
        <v>56</v>
      </c>
      <c r="F34" s="408">
        <f>E34/D34*100</f>
        <v>24.888888888888889</v>
      </c>
      <c r="G34" s="304"/>
      <c r="H34" s="304"/>
      <c r="I34" s="304"/>
      <c r="J34" s="164"/>
      <c r="K34" s="164"/>
      <c r="L34" s="164"/>
      <c r="M34" s="304">
        <v>56</v>
      </c>
      <c r="N34" s="304">
        <v>56</v>
      </c>
      <c r="O34" s="304">
        <f t="shared" ref="O34:O38" si="11">SUM(N34/M34*100)</f>
        <v>100</v>
      </c>
      <c r="P34" s="164"/>
      <c r="Q34" s="164"/>
      <c r="R34" s="164"/>
      <c r="S34" s="304"/>
      <c r="T34" s="304"/>
      <c r="U34" s="304"/>
      <c r="V34" s="164">
        <v>56</v>
      </c>
      <c r="W34" s="164"/>
      <c r="X34" s="164"/>
      <c r="Y34" s="304"/>
      <c r="Z34" s="304"/>
      <c r="AA34" s="304"/>
      <c r="AB34" s="164"/>
      <c r="AC34" s="164"/>
      <c r="AD34" s="164"/>
      <c r="AE34" s="304">
        <v>56</v>
      </c>
      <c r="AF34" s="304"/>
      <c r="AG34" s="304"/>
      <c r="AH34" s="164"/>
      <c r="AI34" s="164"/>
      <c r="AJ34" s="164"/>
      <c r="AK34" s="304"/>
      <c r="AL34" s="304"/>
      <c r="AM34" s="304"/>
      <c r="AN34" s="161">
        <v>57</v>
      </c>
      <c r="AO34" s="164"/>
      <c r="AP34" s="357">
        <f>AO34/AN34*100</f>
        <v>0</v>
      </c>
      <c r="AQ34" s="165"/>
    </row>
    <row r="35" spans="1:70" s="129" customFormat="1" ht="75" x14ac:dyDescent="0.2">
      <c r="A35" s="161" t="s">
        <v>370</v>
      </c>
      <c r="B35" s="162" t="s">
        <v>366</v>
      </c>
      <c r="C35" s="161">
        <v>86</v>
      </c>
      <c r="D35" s="161">
        <f>M35+V35+AE35+AN35</f>
        <v>88</v>
      </c>
      <c r="E35" s="409">
        <f t="shared" si="10"/>
        <v>22</v>
      </c>
      <c r="F35" s="408">
        <f>E35/D35*100</f>
        <v>25</v>
      </c>
      <c r="G35" s="304"/>
      <c r="H35" s="304"/>
      <c r="I35" s="304"/>
      <c r="J35" s="164"/>
      <c r="K35" s="164"/>
      <c r="L35" s="164"/>
      <c r="M35" s="304">
        <v>22</v>
      </c>
      <c r="N35" s="304">
        <v>22</v>
      </c>
      <c r="O35" s="304">
        <f t="shared" si="11"/>
        <v>100</v>
      </c>
      <c r="P35" s="164"/>
      <c r="Q35" s="164"/>
      <c r="R35" s="164"/>
      <c r="S35" s="304"/>
      <c r="T35" s="304"/>
      <c r="U35" s="304"/>
      <c r="V35" s="164">
        <v>22</v>
      </c>
      <c r="W35" s="164"/>
      <c r="X35" s="164"/>
      <c r="Y35" s="304"/>
      <c r="Z35" s="304"/>
      <c r="AA35" s="304"/>
      <c r="AB35" s="164"/>
      <c r="AC35" s="164"/>
      <c r="AD35" s="164"/>
      <c r="AE35" s="304">
        <v>22</v>
      </c>
      <c r="AF35" s="304"/>
      <c r="AG35" s="304"/>
      <c r="AH35" s="164"/>
      <c r="AI35" s="164"/>
      <c r="AJ35" s="164"/>
      <c r="AK35" s="304"/>
      <c r="AL35" s="304"/>
      <c r="AM35" s="304"/>
      <c r="AN35" s="161">
        <v>22</v>
      </c>
      <c r="AO35" s="164"/>
      <c r="AP35" s="357">
        <f>AO35/AN35*100</f>
        <v>0</v>
      </c>
      <c r="AQ35" s="165"/>
    </row>
    <row r="36" spans="1:70" s="129" customFormat="1" ht="93.75" x14ac:dyDescent="0.2">
      <c r="A36" s="161" t="s">
        <v>371</v>
      </c>
      <c r="B36" s="162" t="s">
        <v>367</v>
      </c>
      <c r="C36" s="161">
        <v>18</v>
      </c>
      <c r="D36" s="161">
        <f>M36+V36+AE36+AN36</f>
        <v>24</v>
      </c>
      <c r="E36" s="409">
        <f t="shared" si="10"/>
        <v>6</v>
      </c>
      <c r="F36" s="408">
        <f>E36/D36*100</f>
        <v>25</v>
      </c>
      <c r="G36" s="304"/>
      <c r="H36" s="304"/>
      <c r="I36" s="304"/>
      <c r="J36" s="164"/>
      <c r="K36" s="164"/>
      <c r="L36" s="164"/>
      <c r="M36" s="304">
        <v>6</v>
      </c>
      <c r="N36" s="304">
        <v>6</v>
      </c>
      <c r="O36" s="304">
        <f t="shared" si="11"/>
        <v>100</v>
      </c>
      <c r="P36" s="164"/>
      <c r="Q36" s="164"/>
      <c r="R36" s="164"/>
      <c r="S36" s="304"/>
      <c r="T36" s="304"/>
      <c r="U36" s="304"/>
      <c r="V36" s="164">
        <v>6</v>
      </c>
      <c r="W36" s="164"/>
      <c r="X36" s="164"/>
      <c r="Y36" s="304"/>
      <c r="Z36" s="304"/>
      <c r="AA36" s="304"/>
      <c r="AB36" s="164"/>
      <c r="AC36" s="164"/>
      <c r="AD36" s="164"/>
      <c r="AE36" s="304">
        <v>6</v>
      </c>
      <c r="AF36" s="304"/>
      <c r="AG36" s="304"/>
      <c r="AH36" s="164"/>
      <c r="AI36" s="164"/>
      <c r="AJ36" s="164"/>
      <c r="AK36" s="304"/>
      <c r="AL36" s="304"/>
      <c r="AM36" s="304"/>
      <c r="AN36" s="161">
        <v>6</v>
      </c>
      <c r="AO36" s="164"/>
      <c r="AP36" s="357">
        <f>AO36/AN36*100</f>
        <v>0</v>
      </c>
      <c r="AQ36" s="165"/>
    </row>
    <row r="37" spans="1:70" s="128" customFormat="1" ht="61.5" customHeight="1" x14ac:dyDescent="0.3">
      <c r="A37" s="161" t="s">
        <v>372</v>
      </c>
      <c r="B37" s="162" t="s">
        <v>368</v>
      </c>
      <c r="C37" s="161">
        <v>10</v>
      </c>
      <c r="D37" s="161">
        <f>M37+V37+AE37+AN37</f>
        <v>15</v>
      </c>
      <c r="E37" s="409">
        <f t="shared" si="10"/>
        <v>3</v>
      </c>
      <c r="F37" s="408">
        <f>E37/D37*100</f>
        <v>20</v>
      </c>
      <c r="G37" s="305"/>
      <c r="H37" s="305"/>
      <c r="I37" s="305"/>
      <c r="J37" s="166"/>
      <c r="K37" s="166"/>
      <c r="L37" s="166"/>
      <c r="M37" s="305">
        <v>3</v>
      </c>
      <c r="N37" s="305">
        <v>3</v>
      </c>
      <c r="O37" s="304">
        <f t="shared" si="11"/>
        <v>100</v>
      </c>
      <c r="P37" s="166"/>
      <c r="Q37" s="166"/>
      <c r="R37" s="166"/>
      <c r="S37" s="305"/>
      <c r="T37" s="305"/>
      <c r="U37" s="305"/>
      <c r="V37" s="166">
        <v>3</v>
      </c>
      <c r="W37" s="166"/>
      <c r="X37" s="166"/>
      <c r="Y37" s="305"/>
      <c r="Z37" s="305"/>
      <c r="AA37" s="305"/>
      <c r="AB37" s="166"/>
      <c r="AC37" s="166"/>
      <c r="AD37" s="166"/>
      <c r="AE37" s="305">
        <v>3</v>
      </c>
      <c r="AF37" s="305"/>
      <c r="AG37" s="305"/>
      <c r="AH37" s="166"/>
      <c r="AI37" s="166"/>
      <c r="AJ37" s="166"/>
      <c r="AK37" s="305"/>
      <c r="AL37" s="305"/>
      <c r="AM37" s="305"/>
      <c r="AN37" s="161">
        <v>6</v>
      </c>
      <c r="AO37" s="166"/>
      <c r="AP37" s="357">
        <f>AO37/AN37*100</f>
        <v>0</v>
      </c>
      <c r="AQ37" s="167"/>
    </row>
    <row r="38" spans="1:70" s="128" customFormat="1" ht="37.5" x14ac:dyDescent="0.3">
      <c r="A38" s="161" t="s">
        <v>373</v>
      </c>
      <c r="B38" s="162" t="s">
        <v>369</v>
      </c>
      <c r="C38" s="161">
        <v>100</v>
      </c>
      <c r="D38" s="161">
        <v>100</v>
      </c>
      <c r="E38" s="409">
        <f t="shared" si="10"/>
        <v>100</v>
      </c>
      <c r="F38" s="408">
        <f>E38/D38*100</f>
        <v>100</v>
      </c>
      <c r="G38" s="305"/>
      <c r="H38" s="305"/>
      <c r="I38" s="305"/>
      <c r="J38" s="166"/>
      <c r="K38" s="166"/>
      <c r="L38" s="166"/>
      <c r="M38" s="305">
        <v>100</v>
      </c>
      <c r="N38" s="305">
        <v>100</v>
      </c>
      <c r="O38" s="304">
        <f t="shared" si="11"/>
        <v>100</v>
      </c>
      <c r="P38" s="166"/>
      <c r="Q38" s="166"/>
      <c r="R38" s="166"/>
      <c r="S38" s="305"/>
      <c r="T38" s="305"/>
      <c r="U38" s="305"/>
      <c r="V38" s="166">
        <v>100</v>
      </c>
      <c r="W38" s="166"/>
      <c r="X38" s="166"/>
      <c r="Y38" s="305"/>
      <c r="Z38" s="305"/>
      <c r="AA38" s="305"/>
      <c r="AB38" s="166"/>
      <c r="AC38" s="166"/>
      <c r="AD38" s="166"/>
      <c r="AE38" s="305">
        <v>100</v>
      </c>
      <c r="AF38" s="305"/>
      <c r="AG38" s="305"/>
      <c r="AH38" s="166"/>
      <c r="AI38" s="166"/>
      <c r="AJ38" s="166"/>
      <c r="AK38" s="305"/>
      <c r="AL38" s="305"/>
      <c r="AM38" s="305"/>
      <c r="AN38" s="161">
        <v>100</v>
      </c>
      <c r="AO38" s="357"/>
      <c r="AP38" s="357">
        <f>AO38/AN38*100</f>
        <v>0</v>
      </c>
      <c r="AQ38" s="167"/>
    </row>
    <row r="39" spans="1:70" s="131" customFormat="1" ht="18.75" x14ac:dyDescent="0.25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30"/>
    </row>
    <row r="40" spans="1:70" s="131" customFormat="1" ht="18.75" x14ac:dyDescent="0.25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30"/>
    </row>
    <row r="41" spans="1:70" s="133" customFormat="1" ht="27" customHeight="1" x14ac:dyDescent="0.3">
      <c r="A41" s="593" t="s">
        <v>456</v>
      </c>
      <c r="B41" s="594"/>
      <c r="C41" s="594"/>
      <c r="D41" s="595"/>
      <c r="E41" s="595"/>
      <c r="F41" s="595"/>
      <c r="G41" s="595"/>
      <c r="H41" s="595"/>
      <c r="I41" s="595"/>
      <c r="J41" s="595"/>
      <c r="K41" s="595"/>
      <c r="L41" s="595"/>
      <c r="M41" s="595"/>
      <c r="N41" s="595"/>
      <c r="O41" s="595"/>
      <c r="P41" s="595"/>
      <c r="Q41" s="595"/>
      <c r="R41" s="595"/>
      <c r="S41" s="595"/>
      <c r="T41" s="595"/>
      <c r="U41" s="595"/>
      <c r="V41" s="595"/>
      <c r="W41" s="595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32"/>
    </row>
    <row r="42" spans="1:70" s="133" customFormat="1" ht="18.75" x14ac:dyDescent="0.25">
      <c r="A42" s="170"/>
      <c r="B42" s="171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32"/>
    </row>
    <row r="43" spans="1:70" s="133" customFormat="1" ht="18.75" x14ac:dyDescent="0.25">
      <c r="A43" s="170"/>
      <c r="B43" s="171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32"/>
    </row>
    <row r="44" spans="1:70" s="109" customFormat="1" ht="14.25" customHeight="1" x14ac:dyDescent="0.3">
      <c r="A44" s="598" t="s">
        <v>388</v>
      </c>
      <c r="B44" s="598"/>
      <c r="C44" s="598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</row>
    <row r="45" spans="1:70" s="109" customFormat="1" ht="18.75" x14ac:dyDescent="0.3">
      <c r="A45" s="118"/>
      <c r="B45" s="115"/>
      <c r="C45" s="115"/>
      <c r="D45" s="119"/>
      <c r="E45" s="119"/>
      <c r="F45" s="119"/>
      <c r="G45" s="120"/>
      <c r="H45" s="120"/>
      <c r="I45" s="120"/>
      <c r="J45" s="120"/>
      <c r="K45" s="120"/>
      <c r="L45" s="120"/>
      <c r="M45" s="120"/>
      <c r="N45" s="120"/>
      <c r="O45" s="120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35"/>
      <c r="AS45" s="135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5"/>
      <c r="BJ45" s="135"/>
      <c r="BK45" s="135"/>
      <c r="BL45" s="136"/>
      <c r="BM45" s="136"/>
      <c r="BN45" s="136"/>
    </row>
    <row r="46" spans="1:70" s="128" customFormat="1" ht="18.75" x14ac:dyDescent="0.3">
      <c r="A46" s="123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</row>
    <row r="47" spans="1:70" ht="18.75" x14ac:dyDescent="0.3">
      <c r="A47" s="15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</row>
  </sheetData>
  <mergeCells count="26">
    <mergeCell ref="A25:A27"/>
    <mergeCell ref="A33:AQ33"/>
    <mergeCell ref="A41:W41"/>
    <mergeCell ref="AQ5:AQ7"/>
    <mergeCell ref="A44:C44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8:AQ8"/>
    <mergeCell ref="A24:AQ24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41"/>
  <sheetViews>
    <sheetView topLeftCell="A19" workbookViewId="0">
      <selection activeCell="H43" sqref="H43"/>
    </sheetView>
  </sheetViews>
  <sheetFormatPr defaultRowHeight="15" x14ac:dyDescent="0.25"/>
  <cols>
    <col min="4" max="4" width="5.85546875" customWidth="1"/>
    <col min="9" max="9" width="18.140625" customWidth="1"/>
  </cols>
  <sheetData>
    <row r="1" spans="2:11" x14ac:dyDescent="0.25">
      <c r="B1" s="12"/>
      <c r="C1" s="12"/>
      <c r="D1" s="12"/>
      <c r="E1" s="172"/>
      <c r="F1" s="173"/>
      <c r="G1" s="173"/>
      <c r="H1" s="172"/>
      <c r="I1" s="173" t="s">
        <v>374</v>
      </c>
      <c r="J1" s="172"/>
      <c r="K1" s="172"/>
    </row>
    <row r="2" spans="2:11" x14ac:dyDescent="0.25">
      <c r="B2" s="12"/>
      <c r="C2" s="12"/>
      <c r="D2" s="12"/>
      <c r="E2" s="172"/>
      <c r="F2" s="173"/>
      <c r="G2" s="173"/>
      <c r="H2" s="172"/>
      <c r="I2" s="173"/>
      <c r="J2" s="172"/>
      <c r="K2" s="172"/>
    </row>
    <row r="3" spans="2:11" x14ac:dyDescent="0.25">
      <c r="B3" s="12"/>
      <c r="C3" s="12"/>
      <c r="D3" s="12"/>
      <c r="E3" s="172"/>
      <c r="F3" s="12"/>
      <c r="G3" s="172"/>
      <c r="H3" s="172"/>
      <c r="I3" s="426" t="s">
        <v>390</v>
      </c>
      <c r="J3" s="172"/>
      <c r="K3" s="172"/>
    </row>
    <row r="4" spans="2:11" ht="49.5" customHeight="1" x14ac:dyDescent="0.25">
      <c r="B4" s="12"/>
      <c r="C4" s="12"/>
      <c r="D4" s="12"/>
      <c r="E4" s="605" t="s">
        <v>452</v>
      </c>
      <c r="F4" s="606"/>
      <c r="G4" s="606"/>
      <c r="H4" s="606"/>
      <c r="I4" s="606"/>
      <c r="J4" s="172"/>
      <c r="K4" s="172"/>
    </row>
    <row r="5" spans="2:11" ht="9.75" hidden="1" customHeight="1" x14ac:dyDescent="0.25">
      <c r="B5" s="12"/>
      <c r="C5" s="12"/>
      <c r="D5" s="12"/>
      <c r="E5" s="172"/>
      <c r="F5" s="172"/>
      <c r="G5" s="172"/>
      <c r="H5" s="174"/>
      <c r="I5" s="173"/>
      <c r="J5" s="172"/>
      <c r="K5" s="172"/>
    </row>
    <row r="6" spans="2:11" ht="18.75" x14ac:dyDescent="0.3">
      <c r="B6" s="12"/>
      <c r="C6" s="12"/>
      <c r="D6" s="12"/>
      <c r="E6" s="172"/>
      <c r="F6" s="607" t="s">
        <v>447</v>
      </c>
      <c r="G6" s="608"/>
      <c r="H6" s="608"/>
      <c r="I6" s="608"/>
      <c r="J6" s="172"/>
      <c r="K6" s="172"/>
    </row>
    <row r="7" spans="2:11" x14ac:dyDescent="0.25">
      <c r="B7" s="12"/>
      <c r="C7" s="12"/>
      <c r="D7" s="12"/>
      <c r="E7" s="172"/>
      <c r="F7" s="609" t="s">
        <v>446</v>
      </c>
      <c r="G7" s="610"/>
      <c r="H7" s="610"/>
      <c r="I7" s="610"/>
      <c r="J7" s="172"/>
      <c r="K7" s="172"/>
    </row>
    <row r="8" spans="2:11" x14ac:dyDescent="0.25">
      <c r="B8" s="12"/>
      <c r="C8" s="12"/>
      <c r="D8" s="12"/>
      <c r="E8" s="12"/>
      <c r="F8" s="172"/>
      <c r="G8" s="172"/>
      <c r="H8" s="12"/>
      <c r="I8" s="173"/>
      <c r="J8" s="12"/>
      <c r="K8" s="12"/>
    </row>
    <row r="9" spans="2:11" x14ac:dyDescent="0.25">
      <c r="B9" s="12"/>
      <c r="C9" s="12"/>
      <c r="D9" s="12"/>
      <c r="E9" s="12"/>
      <c r="F9" s="172"/>
      <c r="G9" s="172"/>
      <c r="H9" s="12"/>
      <c r="I9" s="173" t="s">
        <v>375</v>
      </c>
      <c r="J9" s="12"/>
      <c r="K9" s="12"/>
    </row>
    <row r="10" spans="2:11" x14ac:dyDescent="0.25">
      <c r="B10" s="12"/>
      <c r="C10" s="12"/>
      <c r="D10" s="12"/>
      <c r="E10" s="12"/>
      <c r="F10" s="172"/>
      <c r="G10" s="172"/>
      <c r="H10" s="172"/>
      <c r="I10" s="172"/>
      <c r="J10" s="12"/>
      <c r="K10" s="12"/>
    </row>
    <row r="11" spans="2:11" ht="15.75" x14ac:dyDescent="0.25">
      <c r="B11" s="172"/>
      <c r="C11" s="172"/>
      <c r="D11" s="172"/>
      <c r="E11" s="172"/>
      <c r="F11" s="172"/>
      <c r="G11" s="172"/>
      <c r="H11" s="172"/>
      <c r="I11" s="172"/>
      <c r="J11" s="174"/>
      <c r="K11" s="174"/>
    </row>
    <row r="12" spans="2:11" x14ac:dyDescent="0.25">
      <c r="B12" s="172"/>
      <c r="C12" s="172"/>
      <c r="D12" s="172"/>
      <c r="E12" s="172"/>
      <c r="F12" s="172"/>
      <c r="G12" s="172"/>
      <c r="H12" s="172"/>
      <c r="I12" s="172"/>
      <c r="J12" s="12"/>
      <c r="K12" s="12"/>
    </row>
    <row r="13" spans="2:11" x14ac:dyDescent="0.25">
      <c r="B13" s="172"/>
      <c r="C13" s="172"/>
      <c r="D13" s="172"/>
      <c r="E13" s="172"/>
      <c r="F13" s="172"/>
      <c r="G13" s="172"/>
      <c r="H13" s="172"/>
      <c r="I13" s="172"/>
      <c r="J13" s="12"/>
      <c r="K13" s="12"/>
    </row>
    <row r="14" spans="2:11" x14ac:dyDescent="0.25">
      <c r="B14" s="172"/>
      <c r="C14" s="172"/>
      <c r="D14" s="172"/>
      <c r="E14" s="172"/>
      <c r="F14" s="172"/>
      <c r="G14" s="172"/>
      <c r="H14" s="172"/>
      <c r="I14" s="172"/>
      <c r="J14" s="12"/>
      <c r="K14" s="12"/>
    </row>
    <row r="15" spans="2:11" x14ac:dyDescent="0.25">
      <c r="B15" s="172"/>
      <c r="C15" s="172"/>
      <c r="D15" s="172"/>
      <c r="E15" s="172"/>
      <c r="F15" s="172"/>
      <c r="G15" s="172"/>
      <c r="H15" s="172"/>
      <c r="I15" s="172"/>
      <c r="J15" s="12"/>
      <c r="K15" s="12"/>
    </row>
    <row r="16" spans="2:11" x14ac:dyDescent="0.25">
      <c r="B16" s="172"/>
      <c r="C16" s="12"/>
      <c r="D16" s="12"/>
      <c r="E16" s="12"/>
      <c r="F16" s="12"/>
      <c r="G16" s="12"/>
      <c r="H16" s="12"/>
      <c r="I16" s="12"/>
      <c r="J16" s="12"/>
      <c r="K16" s="12"/>
    </row>
    <row r="17" spans="2:11" ht="28.5" customHeight="1" x14ac:dyDescent="0.25">
      <c r="B17" s="613" t="s">
        <v>376</v>
      </c>
      <c r="C17" s="610"/>
      <c r="D17" s="610"/>
      <c r="E17" s="610"/>
      <c r="F17" s="610"/>
      <c r="G17" s="610"/>
      <c r="H17" s="610"/>
      <c r="I17" s="174"/>
      <c r="J17" s="12"/>
      <c r="K17" s="12"/>
    </row>
    <row r="18" spans="2:11" ht="18.75" x14ac:dyDescent="0.3">
      <c r="B18" s="614" t="s">
        <v>458</v>
      </c>
      <c r="C18" s="610"/>
      <c r="D18" s="610"/>
      <c r="E18" s="610"/>
      <c r="F18" s="610"/>
      <c r="G18" s="610"/>
      <c r="H18" s="610"/>
      <c r="I18" s="610"/>
      <c r="J18" s="12"/>
      <c r="K18" s="12"/>
    </row>
    <row r="19" spans="2:11" ht="18.75" x14ac:dyDescent="0.3">
      <c r="B19" s="615" t="s">
        <v>377</v>
      </c>
      <c r="C19" s="615"/>
      <c r="D19" s="615"/>
      <c r="E19" s="615"/>
      <c r="F19" s="615"/>
      <c r="G19" s="615"/>
      <c r="H19" s="615"/>
      <c r="I19" s="615"/>
      <c r="J19" s="12"/>
      <c r="K19" s="12"/>
    </row>
    <row r="20" spans="2:11" ht="30" customHeight="1" x14ac:dyDescent="0.25">
      <c r="B20" s="616" t="s">
        <v>380</v>
      </c>
      <c r="C20" s="610"/>
      <c r="D20" s="610"/>
      <c r="E20" s="610"/>
      <c r="F20" s="610"/>
      <c r="G20" s="610"/>
      <c r="H20" s="610"/>
      <c r="I20" s="610"/>
      <c r="J20" s="12"/>
      <c r="K20" s="12"/>
    </row>
    <row r="21" spans="2:11" ht="36" customHeight="1" x14ac:dyDescent="0.25">
      <c r="B21" s="610"/>
      <c r="C21" s="610"/>
      <c r="D21" s="610"/>
      <c r="E21" s="610"/>
      <c r="F21" s="610"/>
      <c r="G21" s="610"/>
      <c r="H21" s="610"/>
      <c r="I21" s="610"/>
      <c r="J21" s="12"/>
      <c r="K21" s="12"/>
    </row>
    <row r="22" spans="2:11" x14ac:dyDescent="0.25">
      <c r="B22" s="610"/>
      <c r="C22" s="610"/>
      <c r="D22" s="610"/>
      <c r="E22" s="610"/>
      <c r="F22" s="610"/>
      <c r="G22" s="610"/>
      <c r="H22" s="610"/>
      <c r="I22" s="610"/>
      <c r="J22" s="12"/>
      <c r="K22" s="12"/>
    </row>
    <row r="23" spans="2:11" x14ac:dyDescent="0.25">
      <c r="B23" s="12"/>
      <c r="C23" s="617" t="s">
        <v>378</v>
      </c>
      <c r="D23" s="617"/>
      <c r="E23" s="617"/>
      <c r="F23" s="617"/>
      <c r="G23" s="617"/>
      <c r="H23" s="617"/>
      <c r="I23" s="12"/>
      <c r="J23" s="12"/>
      <c r="K23" s="12"/>
    </row>
    <row r="24" spans="2:11" x14ac:dyDescent="0.25">
      <c r="B24" s="172"/>
      <c r="C24" s="172"/>
      <c r="D24" s="172"/>
      <c r="E24" s="172"/>
      <c r="F24" s="172"/>
      <c r="G24" s="172"/>
      <c r="H24" s="172"/>
      <c r="I24" s="12"/>
      <c r="J24" s="12"/>
      <c r="K24" s="12"/>
    </row>
    <row r="25" spans="2:11" x14ac:dyDescent="0.25">
      <c r="B25" s="172"/>
      <c r="C25" s="172"/>
      <c r="D25" s="172"/>
      <c r="E25" s="172"/>
      <c r="F25" s="172"/>
      <c r="G25" s="172"/>
      <c r="H25" s="172"/>
      <c r="I25" s="12"/>
      <c r="J25" s="12"/>
      <c r="K25" s="12"/>
    </row>
    <row r="26" spans="2:11" x14ac:dyDescent="0.25">
      <c r="B26" s="172"/>
      <c r="C26" s="172"/>
      <c r="D26" s="172"/>
      <c r="E26" s="618" t="s">
        <v>379</v>
      </c>
      <c r="F26" s="618"/>
      <c r="G26" s="618"/>
      <c r="H26" s="175"/>
      <c r="I26" s="175"/>
      <c r="J26" s="12"/>
      <c r="K26" s="12"/>
    </row>
    <row r="27" spans="2:11" x14ac:dyDescent="0.25">
      <c r="B27" s="172"/>
      <c r="C27" s="172"/>
      <c r="D27" s="172"/>
      <c r="E27" s="172" t="s">
        <v>450</v>
      </c>
      <c r="F27" s="172"/>
      <c r="G27" s="172"/>
      <c r="H27" s="12" t="s">
        <v>448</v>
      </c>
      <c r="I27" s="173"/>
      <c r="J27" s="12"/>
      <c r="K27" s="12"/>
    </row>
    <row r="28" spans="2:11" x14ac:dyDescent="0.25">
      <c r="B28" s="172"/>
      <c r="C28" s="172"/>
      <c r="D28" s="172"/>
      <c r="E28" s="172"/>
      <c r="F28" s="172"/>
      <c r="G28" s="172"/>
      <c r="H28" s="12"/>
      <c r="I28" s="173"/>
      <c r="J28" s="12"/>
      <c r="K28" s="12"/>
    </row>
    <row r="29" spans="2:11" x14ac:dyDescent="0.25">
      <c r="B29" s="172"/>
      <c r="C29" s="172"/>
      <c r="D29" s="172"/>
      <c r="E29" s="619" t="s">
        <v>451</v>
      </c>
      <c r="F29" s="620"/>
      <c r="G29" s="620"/>
      <c r="H29" s="620"/>
      <c r="I29" s="620"/>
      <c r="J29" s="12"/>
      <c r="K29" s="12"/>
    </row>
    <row r="30" spans="2:11" x14ac:dyDescent="0.25">
      <c r="B30" s="12"/>
      <c r="C30" s="12"/>
      <c r="D30" s="12"/>
      <c r="E30" s="620"/>
      <c r="F30" s="620"/>
      <c r="G30" s="620"/>
      <c r="H30" s="620"/>
      <c r="I30" s="620"/>
      <c r="J30" s="12"/>
      <c r="K30" s="12"/>
    </row>
    <row r="31" spans="2:11" x14ac:dyDescent="0.25">
      <c r="B31" s="12"/>
      <c r="C31" s="12"/>
      <c r="D31" s="12"/>
      <c r="E31" s="620"/>
      <c r="F31" s="620"/>
      <c r="G31" s="620"/>
      <c r="H31" s="620"/>
      <c r="I31" s="620"/>
      <c r="J31" s="12"/>
      <c r="K31" s="12"/>
    </row>
    <row r="32" spans="2:11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2:11" x14ac:dyDescent="0.25">
      <c r="B33" s="172"/>
      <c r="C33" s="172"/>
      <c r="D33" s="172"/>
      <c r="E33" s="176"/>
      <c r="F33" s="172"/>
      <c r="G33" s="172"/>
      <c r="H33" s="172"/>
      <c r="I33" s="172"/>
      <c r="J33" s="172"/>
      <c r="K33" s="172"/>
    </row>
    <row r="34" spans="2:11" x14ac:dyDescent="0.25">
      <c r="B34" s="172"/>
      <c r="C34" s="172"/>
      <c r="D34" s="172"/>
      <c r="E34" s="172"/>
      <c r="F34" s="172"/>
      <c r="G34" s="172"/>
      <c r="H34" s="172"/>
      <c r="I34" s="172"/>
      <c r="J34" s="172"/>
      <c r="K34" s="172"/>
    </row>
    <row r="35" spans="2:11" x14ac:dyDescent="0.25">
      <c r="B35" s="172"/>
      <c r="C35" s="172"/>
      <c r="D35" s="172"/>
      <c r="E35" s="172"/>
      <c r="F35" s="172"/>
      <c r="G35" s="172"/>
      <c r="H35" s="172"/>
      <c r="I35" s="172"/>
      <c r="J35" s="172"/>
      <c r="K35" s="172"/>
    </row>
    <row r="36" spans="2:11" x14ac:dyDescent="0.25">
      <c r="B36" s="172"/>
      <c r="C36" s="172"/>
      <c r="D36" s="172"/>
      <c r="E36" s="172"/>
      <c r="F36" s="172"/>
      <c r="G36" s="172"/>
      <c r="H36" s="172"/>
      <c r="I36" s="172"/>
      <c r="J36" s="172"/>
      <c r="K36" s="172"/>
    </row>
    <row r="37" spans="2:11" x14ac:dyDescent="0.25">
      <c r="B37" s="172"/>
      <c r="C37" s="172"/>
      <c r="D37" s="172"/>
      <c r="E37" s="172"/>
      <c r="F37" s="172"/>
      <c r="G37" s="172"/>
      <c r="H37" s="172"/>
      <c r="I37" s="172"/>
      <c r="J37" s="172"/>
      <c r="K37" s="172"/>
    </row>
    <row r="38" spans="2:11" x14ac:dyDescent="0.25">
      <c r="B38" s="172"/>
      <c r="C38" s="172"/>
      <c r="D38" s="172"/>
      <c r="E38" s="177"/>
      <c r="F38" s="172"/>
      <c r="G38" s="172"/>
      <c r="H38" s="172"/>
      <c r="I38" s="172"/>
      <c r="J38" s="172"/>
      <c r="K38" s="172"/>
    </row>
    <row r="39" spans="2:11" x14ac:dyDescent="0.25">
      <c r="B39" s="172"/>
      <c r="C39" s="172"/>
      <c r="D39" s="172"/>
      <c r="E39" s="172"/>
      <c r="F39" s="172"/>
      <c r="G39" s="172"/>
      <c r="H39" s="172"/>
      <c r="I39" s="172"/>
      <c r="J39" s="172"/>
      <c r="K39" s="172"/>
    </row>
    <row r="40" spans="2:11" ht="20.25" x14ac:dyDescent="0.3">
      <c r="B40" s="172"/>
      <c r="C40" s="172"/>
      <c r="D40" s="172"/>
      <c r="E40" s="611" t="s">
        <v>460</v>
      </c>
      <c r="F40" s="612"/>
      <c r="G40" s="172"/>
      <c r="H40" s="172"/>
      <c r="I40" s="172"/>
      <c r="J40" s="172"/>
      <c r="K40" s="172"/>
    </row>
    <row r="41" spans="2:11" x14ac:dyDescent="0.25">
      <c r="B41" s="172"/>
      <c r="C41" s="172"/>
      <c r="D41" s="172"/>
      <c r="E41" s="172"/>
      <c r="F41" s="172"/>
      <c r="G41" s="172"/>
      <c r="H41" s="172"/>
      <c r="I41" s="172"/>
      <c r="J41" s="172"/>
      <c r="K41" s="172"/>
    </row>
  </sheetData>
  <mergeCells count="11">
    <mergeCell ref="E4:I4"/>
    <mergeCell ref="F6:I6"/>
    <mergeCell ref="F7:I7"/>
    <mergeCell ref="E40:F40"/>
    <mergeCell ref="B17:H17"/>
    <mergeCell ref="B18:I18"/>
    <mergeCell ref="B19:I19"/>
    <mergeCell ref="B20:I22"/>
    <mergeCell ref="C23:H23"/>
    <mergeCell ref="E26:G26"/>
    <mergeCell ref="E29:I31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A13" workbookViewId="0">
      <selection activeCell="K21" sqref="K21"/>
    </sheetView>
  </sheetViews>
  <sheetFormatPr defaultRowHeight="15" x14ac:dyDescent="0.25"/>
  <cols>
    <col min="1" max="1" width="3.140625" customWidth="1"/>
    <col min="2" max="2" width="16.140625" customWidth="1"/>
    <col min="3" max="4" width="7.28515625" customWidth="1"/>
    <col min="5" max="5" width="8.5703125" customWidth="1"/>
    <col min="6" max="7" width="10.5703125" customWidth="1"/>
    <col min="8" max="8" width="10.28515625" customWidth="1"/>
    <col min="9" max="9" width="45.5703125" customWidth="1"/>
    <col min="10" max="10" width="7" customWidth="1"/>
    <col min="11" max="11" width="7.140625" customWidth="1"/>
    <col min="12" max="12" width="7.5703125" customWidth="1"/>
    <col min="13" max="13" width="22.85546875" customWidth="1"/>
    <col min="14" max="14" width="17" customWidth="1"/>
  </cols>
  <sheetData>
    <row r="1" spans="1:19" x14ac:dyDescent="0.25">
      <c r="A1" s="365"/>
      <c r="B1" s="365"/>
      <c r="C1" s="366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7" t="s">
        <v>400</v>
      </c>
    </row>
    <row r="2" spans="1:19" x14ac:dyDescent="0.25">
      <c r="A2" s="621" t="s">
        <v>401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</row>
    <row r="3" spans="1:19" x14ac:dyDescent="0.25">
      <c r="A3" s="622" t="s">
        <v>422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</row>
    <row r="4" spans="1:19" ht="6.75" customHeight="1" x14ac:dyDescent="0.25">
      <c r="A4" s="365"/>
      <c r="B4" s="365"/>
      <c r="C4" s="366"/>
      <c r="D4" s="365"/>
      <c r="E4" s="365"/>
      <c r="F4" s="365"/>
      <c r="G4" s="367"/>
      <c r="H4" s="367"/>
      <c r="I4" s="367"/>
      <c r="J4" s="367"/>
      <c r="K4" s="367"/>
      <c r="L4" s="367"/>
      <c r="M4" s="365"/>
      <c r="N4" s="365"/>
    </row>
    <row r="5" spans="1:19" x14ac:dyDescent="0.25">
      <c r="A5" s="623" t="s">
        <v>0</v>
      </c>
      <c r="B5" s="624" t="s">
        <v>402</v>
      </c>
      <c r="C5" s="625" t="s">
        <v>403</v>
      </c>
      <c r="D5" s="624" t="s">
        <v>40</v>
      </c>
      <c r="E5" s="626" t="s">
        <v>421</v>
      </c>
      <c r="F5" s="626"/>
      <c r="G5" s="627"/>
      <c r="H5" s="627" t="s">
        <v>404</v>
      </c>
      <c r="I5" s="628"/>
      <c r="J5" s="628"/>
      <c r="K5" s="628"/>
      <c r="L5" s="629"/>
      <c r="M5" s="626" t="s">
        <v>405</v>
      </c>
      <c r="N5" s="626"/>
    </row>
    <row r="6" spans="1:19" x14ac:dyDescent="0.25">
      <c r="A6" s="623"/>
      <c r="B6" s="624"/>
      <c r="C6" s="625"/>
      <c r="D6" s="624"/>
      <c r="E6" s="630" t="s">
        <v>454</v>
      </c>
      <c r="F6" s="626" t="s">
        <v>406</v>
      </c>
      <c r="G6" s="661" t="s">
        <v>407</v>
      </c>
      <c r="H6" s="631" t="s">
        <v>408</v>
      </c>
      <c r="I6" s="631" t="s">
        <v>409</v>
      </c>
      <c r="J6" s="631" t="s">
        <v>410</v>
      </c>
      <c r="K6" s="631" t="s">
        <v>411</v>
      </c>
      <c r="L6" s="631" t="s">
        <v>412</v>
      </c>
      <c r="M6" s="626" t="s">
        <v>413</v>
      </c>
      <c r="N6" s="626" t="s">
        <v>414</v>
      </c>
    </row>
    <row r="7" spans="1:19" ht="88.5" customHeight="1" x14ac:dyDescent="0.25">
      <c r="A7" s="623"/>
      <c r="B7" s="624"/>
      <c r="C7" s="625"/>
      <c r="D7" s="624"/>
      <c r="E7" s="630"/>
      <c r="F7" s="626"/>
      <c r="G7" s="661"/>
      <c r="H7" s="660"/>
      <c r="I7" s="632"/>
      <c r="J7" s="632"/>
      <c r="K7" s="632"/>
      <c r="L7" s="632"/>
      <c r="M7" s="626"/>
      <c r="N7" s="626"/>
    </row>
    <row r="8" spans="1:19" x14ac:dyDescent="0.25">
      <c r="A8" s="368">
        <v>1</v>
      </c>
      <c r="B8" s="368">
        <v>2</v>
      </c>
      <c r="C8" s="369">
        <v>3</v>
      </c>
      <c r="D8" s="370">
        <v>4</v>
      </c>
      <c r="E8" s="370">
        <v>6</v>
      </c>
      <c r="F8" s="370">
        <v>7</v>
      </c>
      <c r="G8" s="370">
        <v>8</v>
      </c>
      <c r="H8" s="368">
        <v>9</v>
      </c>
      <c r="I8" s="368">
        <v>10</v>
      </c>
      <c r="J8" s="368">
        <v>11</v>
      </c>
      <c r="K8" s="368">
        <v>12</v>
      </c>
      <c r="L8" s="368">
        <v>13</v>
      </c>
      <c r="M8" s="368">
        <v>14</v>
      </c>
      <c r="N8" s="368">
        <v>15</v>
      </c>
    </row>
    <row r="9" spans="1:19" ht="10.5" customHeight="1" x14ac:dyDescent="0.25">
      <c r="A9" s="647" t="s">
        <v>427</v>
      </c>
      <c r="B9" s="647"/>
      <c r="C9" s="648"/>
      <c r="D9" s="653" t="s">
        <v>41</v>
      </c>
      <c r="E9" s="655">
        <f>E10+E11+E12</f>
        <v>4724.6810800000003</v>
      </c>
      <c r="F9" s="655">
        <f>F10+F11+F12</f>
        <v>0</v>
      </c>
      <c r="G9" s="655">
        <f>F9/E9*100</f>
        <v>0</v>
      </c>
      <c r="H9" s="643" t="s">
        <v>415</v>
      </c>
      <c r="I9" s="643" t="s">
        <v>415</v>
      </c>
      <c r="J9" s="643" t="s">
        <v>415</v>
      </c>
      <c r="K9" s="643" t="s">
        <v>415</v>
      </c>
      <c r="L9" s="643" t="s">
        <v>415</v>
      </c>
      <c r="M9" s="636"/>
      <c r="N9" s="636"/>
      <c r="O9" s="411"/>
      <c r="P9" s="411"/>
      <c r="Q9" s="411"/>
      <c r="R9" s="411"/>
      <c r="S9" s="411"/>
    </row>
    <row r="10" spans="1:19" ht="16.5" customHeight="1" x14ac:dyDescent="0.25">
      <c r="A10" s="647"/>
      <c r="B10" s="647"/>
      <c r="C10" s="649"/>
      <c r="D10" s="654"/>
      <c r="E10" s="656"/>
      <c r="F10" s="656"/>
      <c r="G10" s="656"/>
      <c r="H10" s="644"/>
      <c r="I10" s="644"/>
      <c r="J10" s="644"/>
      <c r="K10" s="644"/>
      <c r="L10" s="644"/>
      <c r="M10" s="637"/>
      <c r="N10" s="637"/>
      <c r="O10" s="411"/>
      <c r="P10" s="411"/>
      <c r="Q10" s="411"/>
      <c r="R10" s="411"/>
      <c r="S10" s="411"/>
    </row>
    <row r="11" spans="1:19" ht="48" customHeight="1" x14ac:dyDescent="0.25">
      <c r="A11" s="647"/>
      <c r="B11" s="647"/>
      <c r="C11" s="649"/>
      <c r="D11" s="415" t="s">
        <v>2</v>
      </c>
      <c r="E11" s="371">
        <f>E17+E21</f>
        <v>2097.4</v>
      </c>
      <c r="F11" s="371">
        <f>F17+F21</f>
        <v>0</v>
      </c>
      <c r="G11" s="372">
        <f t="shared" ref="G11:G22" si="0">F11/E11*100</f>
        <v>0</v>
      </c>
      <c r="H11" s="644"/>
      <c r="I11" s="644"/>
      <c r="J11" s="644"/>
      <c r="K11" s="644"/>
      <c r="L11" s="644"/>
      <c r="M11" s="637"/>
      <c r="N11" s="637"/>
      <c r="O11" s="411"/>
      <c r="P11" s="411"/>
      <c r="Q11" s="411"/>
      <c r="R11" s="411"/>
      <c r="S11" s="411"/>
    </row>
    <row r="12" spans="1:19" ht="28.5" customHeight="1" x14ac:dyDescent="0.25">
      <c r="A12" s="647"/>
      <c r="B12" s="647"/>
      <c r="C12" s="649"/>
      <c r="D12" s="415" t="s">
        <v>43</v>
      </c>
      <c r="E12" s="371">
        <f>E18+E22</f>
        <v>2627.2810800000002</v>
      </c>
      <c r="F12" s="371">
        <f>F18+F22</f>
        <v>0</v>
      </c>
      <c r="G12" s="372">
        <f t="shared" si="0"/>
        <v>0</v>
      </c>
      <c r="H12" s="644"/>
      <c r="I12" s="644"/>
      <c r="J12" s="644"/>
      <c r="K12" s="644"/>
      <c r="L12" s="644"/>
      <c r="M12" s="637"/>
      <c r="N12" s="637"/>
      <c r="O12" s="411"/>
      <c r="P12" s="411"/>
      <c r="Q12" s="411"/>
      <c r="R12" s="411"/>
      <c r="S12" s="411"/>
    </row>
    <row r="13" spans="1:19" x14ac:dyDescent="0.25">
      <c r="A13" s="638" t="s">
        <v>36</v>
      </c>
      <c r="B13" s="638"/>
      <c r="C13" s="638"/>
      <c r="D13" s="638"/>
      <c r="E13" s="638"/>
      <c r="F13" s="638"/>
      <c r="G13" s="638"/>
      <c r="H13" s="638"/>
      <c r="I13" s="638"/>
      <c r="J13" s="638"/>
      <c r="K13" s="638"/>
      <c r="L13" s="638"/>
      <c r="M13" s="412"/>
      <c r="N13" s="412"/>
      <c r="O13" s="411"/>
      <c r="P13" s="411"/>
      <c r="Q13" s="411"/>
      <c r="R13" s="411"/>
      <c r="S13" s="411"/>
    </row>
    <row r="14" spans="1:19" ht="54" customHeight="1" x14ac:dyDescent="0.25">
      <c r="A14" s="633">
        <v>1</v>
      </c>
      <c r="B14" s="662" t="s">
        <v>425</v>
      </c>
      <c r="C14" s="664" t="s">
        <v>428</v>
      </c>
      <c r="D14" s="657" t="s">
        <v>41</v>
      </c>
      <c r="E14" s="655">
        <f>SUM(E15:E18)</f>
        <v>136.78108</v>
      </c>
      <c r="F14" s="655">
        <f>SUM(F15:F18)</f>
        <v>0</v>
      </c>
      <c r="G14" s="655">
        <f t="shared" si="0"/>
        <v>0</v>
      </c>
      <c r="H14" s="633" t="s">
        <v>445</v>
      </c>
      <c r="I14" s="652" t="s">
        <v>442</v>
      </c>
      <c r="J14" s="633">
        <v>48</v>
      </c>
      <c r="K14" s="633">
        <v>0</v>
      </c>
      <c r="L14" s="633">
        <f t="shared" ref="L14:L18" si="1">K14/J14*100</f>
        <v>0</v>
      </c>
      <c r="M14" s="639" t="s">
        <v>453</v>
      </c>
      <c r="N14" s="633"/>
      <c r="O14" s="411"/>
      <c r="P14" s="411"/>
      <c r="Q14" s="411"/>
      <c r="R14" s="411"/>
      <c r="S14" s="411"/>
    </row>
    <row r="15" spans="1:19" ht="37.5" customHeight="1" x14ac:dyDescent="0.25">
      <c r="A15" s="645"/>
      <c r="B15" s="663"/>
      <c r="C15" s="665"/>
      <c r="D15" s="658"/>
      <c r="E15" s="650"/>
      <c r="F15" s="650"/>
      <c r="G15" s="650"/>
      <c r="H15" s="645"/>
      <c r="I15" s="652"/>
      <c r="J15" s="645"/>
      <c r="K15" s="650"/>
      <c r="L15" s="650"/>
      <c r="M15" s="640"/>
      <c r="N15" s="634"/>
      <c r="O15" s="411"/>
      <c r="P15" s="411"/>
      <c r="Q15" s="411"/>
      <c r="R15" s="411"/>
      <c r="S15" s="411"/>
    </row>
    <row r="16" spans="1:19" ht="9.75" hidden="1" customHeight="1" x14ac:dyDescent="0.25">
      <c r="A16" s="645"/>
      <c r="B16" s="663"/>
      <c r="C16" s="665"/>
      <c r="D16" s="659"/>
      <c r="E16" s="651"/>
      <c r="F16" s="651"/>
      <c r="G16" s="651"/>
      <c r="H16" s="645"/>
      <c r="I16" s="652"/>
      <c r="J16" s="646"/>
      <c r="K16" s="651"/>
      <c r="L16" s="651"/>
      <c r="M16" s="640"/>
      <c r="N16" s="634"/>
      <c r="O16" s="411"/>
      <c r="P16" s="411"/>
      <c r="Q16" s="411"/>
      <c r="R16" s="411"/>
      <c r="S16" s="411"/>
    </row>
    <row r="17" spans="1:19" ht="78.75" customHeight="1" x14ac:dyDescent="0.25">
      <c r="A17" s="645"/>
      <c r="B17" s="663"/>
      <c r="C17" s="665"/>
      <c r="D17" s="414" t="s">
        <v>443</v>
      </c>
      <c r="E17" s="371">
        <v>0</v>
      </c>
      <c r="F17" s="371">
        <v>0</v>
      </c>
      <c r="G17" s="371">
        <v>0</v>
      </c>
      <c r="H17" s="645"/>
      <c r="I17" s="410" t="s">
        <v>459</v>
      </c>
      <c r="J17" s="373">
        <v>114</v>
      </c>
      <c r="K17" s="373">
        <v>0</v>
      </c>
      <c r="L17" s="373">
        <f t="shared" si="1"/>
        <v>0</v>
      </c>
      <c r="M17" s="640"/>
      <c r="N17" s="634"/>
      <c r="O17" s="411"/>
      <c r="P17" s="411"/>
      <c r="Q17" s="411"/>
      <c r="R17" s="411"/>
      <c r="S17" s="411"/>
    </row>
    <row r="18" spans="1:19" ht="54.75" customHeight="1" x14ac:dyDescent="0.25">
      <c r="A18" s="645"/>
      <c r="B18" s="663"/>
      <c r="C18" s="665"/>
      <c r="D18" s="414" t="s">
        <v>43</v>
      </c>
      <c r="E18" s="371">
        <v>136.78108</v>
      </c>
      <c r="F18" s="371">
        <v>0</v>
      </c>
      <c r="G18" s="372">
        <f t="shared" si="0"/>
        <v>0</v>
      </c>
      <c r="H18" s="645"/>
      <c r="I18" s="410" t="s">
        <v>438</v>
      </c>
      <c r="J18" s="417">
        <v>11</v>
      </c>
      <c r="K18" s="417">
        <v>0</v>
      </c>
      <c r="L18" s="373">
        <f t="shared" si="1"/>
        <v>0</v>
      </c>
      <c r="M18" s="640"/>
      <c r="N18" s="634"/>
      <c r="O18" s="411"/>
      <c r="P18" s="411"/>
      <c r="Q18" s="411"/>
      <c r="R18" s="411"/>
      <c r="S18" s="411"/>
    </row>
    <row r="19" spans="1:19" ht="51.75" customHeight="1" x14ac:dyDescent="0.25">
      <c r="A19" s="633">
        <v>2</v>
      </c>
      <c r="B19" s="667" t="s">
        <v>426</v>
      </c>
      <c r="C19" s="664" t="s">
        <v>384</v>
      </c>
      <c r="D19" s="416" t="s">
        <v>41</v>
      </c>
      <c r="E19" s="374">
        <f>SUM(E20:E22)</f>
        <v>4587.8999999999996</v>
      </c>
      <c r="F19" s="374">
        <f>SUM(F20:F22)</f>
        <v>0</v>
      </c>
      <c r="G19" s="372">
        <f t="shared" si="0"/>
        <v>0</v>
      </c>
      <c r="H19" s="633" t="s">
        <v>444</v>
      </c>
      <c r="I19" s="676" t="s">
        <v>439</v>
      </c>
      <c r="J19" s="633">
        <v>3.1</v>
      </c>
      <c r="K19" s="633">
        <v>3.1</v>
      </c>
      <c r="L19" s="633">
        <f>K19/J19*100</f>
        <v>100</v>
      </c>
      <c r="M19" s="633" t="s">
        <v>429</v>
      </c>
      <c r="N19" s="633"/>
    </row>
    <row r="20" spans="1:19" ht="36" hidden="1" customHeight="1" x14ac:dyDescent="0.25">
      <c r="A20" s="634"/>
      <c r="B20" s="668"/>
      <c r="C20" s="670"/>
      <c r="D20" s="413" t="s">
        <v>37</v>
      </c>
      <c r="E20" s="374">
        <v>0</v>
      </c>
      <c r="F20" s="374">
        <v>0</v>
      </c>
      <c r="G20" s="372">
        <v>0</v>
      </c>
      <c r="H20" s="641"/>
      <c r="I20" s="677"/>
      <c r="J20" s="635"/>
      <c r="K20" s="635"/>
      <c r="L20" s="635"/>
      <c r="M20" s="634"/>
      <c r="N20" s="634"/>
    </row>
    <row r="21" spans="1:19" ht="45.75" customHeight="1" x14ac:dyDescent="0.25">
      <c r="A21" s="634"/>
      <c r="B21" s="668"/>
      <c r="C21" s="670"/>
      <c r="D21" s="414" t="s">
        <v>443</v>
      </c>
      <c r="E21" s="374">
        <v>2097.4</v>
      </c>
      <c r="F21" s="375">
        <v>0</v>
      </c>
      <c r="G21" s="372">
        <f t="shared" si="0"/>
        <v>0</v>
      </c>
      <c r="H21" s="641"/>
      <c r="I21" s="410" t="s">
        <v>440</v>
      </c>
      <c r="J21" s="373">
        <v>20</v>
      </c>
      <c r="K21" s="373">
        <v>10</v>
      </c>
      <c r="L21" s="373">
        <f>K21/J21*100</f>
        <v>50</v>
      </c>
      <c r="M21" s="634"/>
      <c r="N21" s="634"/>
    </row>
    <row r="22" spans="1:19" ht="42.75" customHeight="1" x14ac:dyDescent="0.25">
      <c r="A22" s="635"/>
      <c r="B22" s="669"/>
      <c r="C22" s="671"/>
      <c r="D22" s="414" t="s">
        <v>43</v>
      </c>
      <c r="E22" s="374">
        <v>2490.5</v>
      </c>
      <c r="F22" s="375">
        <v>0</v>
      </c>
      <c r="G22" s="372">
        <f t="shared" si="0"/>
        <v>0</v>
      </c>
      <c r="H22" s="642"/>
      <c r="I22" s="410" t="s">
        <v>441</v>
      </c>
      <c r="J22" s="373">
        <v>4</v>
      </c>
      <c r="K22" s="373">
        <v>2</v>
      </c>
      <c r="L22" s="373">
        <f>K22/J22*100</f>
        <v>50</v>
      </c>
      <c r="M22" s="635"/>
      <c r="N22" s="635"/>
    </row>
    <row r="23" spans="1:19" x14ac:dyDescent="0.25">
      <c r="A23" s="365"/>
      <c r="B23" s="365"/>
      <c r="C23" s="366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</row>
    <row r="24" spans="1:19" x14ac:dyDescent="0.25">
      <c r="A24" s="376" t="s">
        <v>416</v>
      </c>
      <c r="B24" s="376"/>
      <c r="C24" s="377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</row>
    <row r="25" spans="1:19" ht="26.25" customHeight="1" x14ac:dyDescent="0.25">
      <c r="A25" s="672" t="s">
        <v>417</v>
      </c>
      <c r="B25" s="672"/>
      <c r="C25" s="672"/>
      <c r="D25" s="672"/>
      <c r="E25" s="672"/>
      <c r="F25" s="672"/>
      <c r="G25" s="672"/>
      <c r="H25" s="675"/>
      <c r="I25" s="675"/>
      <c r="J25" s="675"/>
      <c r="K25" s="675"/>
      <c r="L25" s="675"/>
      <c r="M25" s="376"/>
      <c r="N25" s="376"/>
    </row>
    <row r="26" spans="1:19" ht="15.75" customHeight="1" x14ac:dyDescent="0.25">
      <c r="A26" s="672" t="s">
        <v>418</v>
      </c>
      <c r="B26" s="672"/>
      <c r="C26" s="672"/>
      <c r="D26" s="672"/>
      <c r="E26" s="672"/>
      <c r="F26" s="672"/>
      <c r="G26" s="672"/>
      <c r="H26" s="610"/>
      <c r="I26" s="610"/>
      <c r="J26" s="610"/>
      <c r="K26" s="610"/>
      <c r="L26" s="610"/>
      <c r="M26" s="365"/>
      <c r="N26" s="365"/>
    </row>
    <row r="27" spans="1:19" ht="6" customHeight="1" x14ac:dyDescent="0.25">
      <c r="A27" s="378"/>
      <c r="B27" s="378"/>
      <c r="C27" s="366"/>
      <c r="D27" s="365"/>
      <c r="E27" s="365"/>
      <c r="F27" s="365"/>
      <c r="G27" s="365"/>
      <c r="H27" s="365"/>
      <c r="I27" s="365"/>
      <c r="J27" s="365"/>
      <c r="K27" s="365"/>
      <c r="L27" s="365"/>
      <c r="M27" s="365"/>
      <c r="N27" s="365"/>
    </row>
    <row r="28" spans="1:19" hidden="1" x14ac:dyDescent="0.25">
      <c r="A28" s="365"/>
      <c r="B28" s="379"/>
      <c r="C28" s="380"/>
      <c r="D28" s="379"/>
      <c r="E28" s="381"/>
      <c r="F28" s="381"/>
      <c r="G28" s="381"/>
      <c r="H28" s="381"/>
      <c r="I28" s="381"/>
      <c r="J28" s="381"/>
      <c r="K28" s="381"/>
      <c r="L28" s="381"/>
      <c r="M28" s="381"/>
      <c r="N28" s="381"/>
    </row>
    <row r="29" spans="1:19" ht="21" customHeight="1" x14ac:dyDescent="0.25">
      <c r="A29" s="673" t="s">
        <v>419</v>
      </c>
      <c r="B29" s="673"/>
      <c r="C29" s="673"/>
      <c r="D29" s="673"/>
      <c r="E29" s="673"/>
      <c r="F29" s="673"/>
      <c r="G29" s="673"/>
      <c r="H29" s="674"/>
      <c r="I29" s="674"/>
      <c r="J29" s="674"/>
      <c r="K29" s="674"/>
      <c r="L29" s="674"/>
      <c r="M29" s="382"/>
      <c r="N29" s="383"/>
    </row>
    <row r="30" spans="1:19" ht="3.75" customHeight="1" x14ac:dyDescent="0.25">
      <c r="A30" s="384"/>
      <c r="B30" s="385"/>
      <c r="C30" s="385"/>
      <c r="D30" s="385"/>
      <c r="E30" s="385"/>
      <c r="F30" s="385"/>
      <c r="G30" s="385"/>
      <c r="H30" s="365"/>
      <c r="I30" s="365"/>
      <c r="J30" s="365"/>
      <c r="K30" s="365"/>
      <c r="L30" s="365"/>
      <c r="M30" s="365"/>
      <c r="N30" s="365"/>
    </row>
    <row r="31" spans="1:19" x14ac:dyDescent="0.25">
      <c r="A31" s="666" t="s">
        <v>420</v>
      </c>
      <c r="B31" s="666"/>
      <c r="C31" s="666"/>
      <c r="D31" s="666"/>
      <c r="E31" s="385"/>
      <c r="F31" s="385"/>
      <c r="G31" s="385"/>
      <c r="H31" s="365"/>
      <c r="I31" s="365"/>
      <c r="J31" s="365"/>
      <c r="K31" s="365"/>
      <c r="L31" s="365"/>
      <c r="M31" s="365"/>
      <c r="N31" s="365"/>
    </row>
    <row r="32" spans="1:19" x14ac:dyDescent="0.25">
      <c r="A32" s="365"/>
      <c r="B32" s="365"/>
      <c r="C32" s="366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</row>
    <row r="33" spans="1:14" x14ac:dyDescent="0.25">
      <c r="A33" s="365"/>
      <c r="B33" s="365"/>
      <c r="C33" s="366"/>
      <c r="D33" s="365"/>
      <c r="E33" s="365"/>
      <c r="F33" s="365"/>
      <c r="G33" s="365"/>
      <c r="H33" s="365"/>
      <c r="I33" s="365"/>
      <c r="J33" s="365"/>
      <c r="K33" s="365"/>
      <c r="L33" s="365"/>
      <c r="M33" s="365"/>
      <c r="N33" s="365"/>
    </row>
  </sheetData>
  <mergeCells count="61">
    <mergeCell ref="A31:D31"/>
    <mergeCell ref="A19:A22"/>
    <mergeCell ref="B19:B22"/>
    <mergeCell ref="C19:C22"/>
    <mergeCell ref="A26:L26"/>
    <mergeCell ref="A29:L29"/>
    <mergeCell ref="A25:L25"/>
    <mergeCell ref="I19:I20"/>
    <mergeCell ref="J19:J20"/>
    <mergeCell ref="K19:K20"/>
    <mergeCell ref="L19:L20"/>
    <mergeCell ref="H6:H7"/>
    <mergeCell ref="I6:I7"/>
    <mergeCell ref="G6:G7"/>
    <mergeCell ref="A14:A18"/>
    <mergeCell ref="B14:B18"/>
    <mergeCell ref="C14:C18"/>
    <mergeCell ref="F14:F16"/>
    <mergeCell ref="G14:G16"/>
    <mergeCell ref="K14:K16"/>
    <mergeCell ref="L14:L16"/>
    <mergeCell ref="I14:I16"/>
    <mergeCell ref="D9:D10"/>
    <mergeCell ref="E9:E10"/>
    <mergeCell ref="F9:F10"/>
    <mergeCell ref="G9:G10"/>
    <mergeCell ref="H14:H18"/>
    <mergeCell ref="D14:D16"/>
    <mergeCell ref="E14:E16"/>
    <mergeCell ref="N19:N22"/>
    <mergeCell ref="M9:M12"/>
    <mergeCell ref="N9:N12"/>
    <mergeCell ref="A13:L13"/>
    <mergeCell ref="M14:M18"/>
    <mergeCell ref="N14:N18"/>
    <mergeCell ref="H19:H22"/>
    <mergeCell ref="H9:H12"/>
    <mergeCell ref="I9:I12"/>
    <mergeCell ref="J9:J12"/>
    <mergeCell ref="K9:K12"/>
    <mergeCell ref="L9:L12"/>
    <mergeCell ref="M19:M22"/>
    <mergeCell ref="J14:J16"/>
    <mergeCell ref="A9:B12"/>
    <mergeCell ref="C9:C12"/>
    <mergeCell ref="A2:N2"/>
    <mergeCell ref="A3:N3"/>
    <mergeCell ref="A5:A7"/>
    <mergeCell ref="B5:B7"/>
    <mergeCell ref="C5:C7"/>
    <mergeCell ref="D5:D7"/>
    <mergeCell ref="E5:G5"/>
    <mergeCell ref="H5:L5"/>
    <mergeCell ref="M5:N5"/>
    <mergeCell ref="E6:E7"/>
    <mergeCell ref="L6:L7"/>
    <mergeCell ref="M6:M7"/>
    <mergeCell ref="N6:N7"/>
    <mergeCell ref="K6:K7"/>
    <mergeCell ref="F6:F7"/>
    <mergeCell ref="J6:J7"/>
  </mergeCells>
  <pageMargins left="0.25" right="0.25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Титульный</vt:lpstr>
      <vt:lpstr>Национальные пректы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2021-04-27T10:43:13Z</cp:lastPrinted>
  <dcterms:created xsi:type="dcterms:W3CDTF">2011-05-17T05:04:33Z</dcterms:created>
  <dcterms:modified xsi:type="dcterms:W3CDTF">2021-06-16T07:41:11Z</dcterms:modified>
</cp:coreProperties>
</file>